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75965256-6255-4A17-B589-110A9A8B6BF8}"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athletes" sheetId="9" r:id="rId7"/>
    <sheet name="Rounds" sheetId="10" state="hidden" r:id="rId8"/>
    <sheet name="Score Sheet" sheetId="12" state="hidden" r:id="rId9"/>
    <sheet name="Score Sheet (2)" sheetId="13" state="hidden" r:id="rId10"/>
    <sheet name="Prelim Score Sheet 6" sheetId="14" r:id="rId11"/>
    <sheet name="Rounds of 7 athletes" sheetId="17" state="hidden" r:id="rId12"/>
    <sheet name="Prelim Score Sheet 7" sheetId="18" state="hidden" r:id="rId13"/>
    <sheet name="Final Score Sheet 7" sheetId="20" state="hidden" r:id="rId14"/>
  </sheets>
  <externalReferences>
    <externalReference r:id="rId15"/>
  </externalReferences>
  <definedNames>
    <definedName name="_xlnm.Print_Area" localSheetId="5">'Competitor Roster'!$A$1:$D$8</definedName>
    <definedName name="_xlnm.Print_Area" localSheetId="13">'Final Score Sheet 7'!$A$1:$C$6</definedName>
    <definedName name="_xlnm.Print_Area" localSheetId="2">'Heavy Weight Men'!$A$1:$L$34</definedName>
    <definedName name="_xlnm.Print_Area" localSheetId="10">'Prelim Score Sheet 6'!$A$1:$C$7</definedName>
    <definedName name="_xlnm.Print_Area" localSheetId="12">'Prelim Score Sheet 7'!$A$1:$C$6</definedName>
    <definedName name="_xlnm.Print_Area" localSheetId="6">'Rounds of athletes'!$A$1:$F$25</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6" l="1"/>
  <c r="C3" i="6"/>
  <c r="D3" i="6"/>
  <c r="B4" i="6"/>
  <c r="C4" i="6"/>
  <c r="D4" i="6"/>
  <c r="B5" i="6"/>
  <c r="C5" i="6"/>
  <c r="D5" i="6"/>
  <c r="B6" i="6"/>
  <c r="C6" i="6"/>
  <c r="D6" i="6"/>
  <c r="B7" i="6"/>
  <c r="C7" i="6"/>
  <c r="D7" i="6"/>
  <c r="B8" i="6"/>
  <c r="C8" i="6"/>
  <c r="D8" i="6"/>
  <c r="E14" i="14" l="1"/>
  <c r="F14" i="14"/>
  <c r="E12" i="14"/>
  <c r="F12" i="14"/>
  <c r="E10" i="14"/>
  <c r="F10" i="14"/>
  <c r="E8" i="14"/>
  <c r="F8" i="14"/>
  <c r="E4" i="14"/>
  <c r="F4" i="14"/>
  <c r="C2" i="14" l="1"/>
  <c r="C3" i="9"/>
  <c r="D1" i="14"/>
  <c r="C1" i="9"/>
  <c r="C22" i="9" l="1"/>
  <c r="D22" i="9" s="1"/>
  <c r="C21" i="9"/>
  <c r="D21" i="9" s="1"/>
  <c r="C20" i="9"/>
  <c r="D20" i="9" s="1"/>
  <c r="C19" i="9"/>
  <c r="D19" i="9" s="1"/>
  <c r="C17" i="9"/>
  <c r="C16" i="9"/>
  <c r="C15" i="9"/>
  <c r="C14" i="9"/>
  <c r="C13" i="9"/>
  <c r="C12" i="9"/>
  <c r="D12" i="9" s="1"/>
  <c r="C10" i="9"/>
  <c r="D10" i="9" s="1"/>
  <c r="C9" i="9"/>
  <c r="D9" i="9" s="1"/>
  <c r="C8" i="9"/>
  <c r="D8" i="9" s="1"/>
  <c r="C7" i="9"/>
  <c r="D7" i="9" s="1"/>
  <c r="C6" i="9"/>
  <c r="D6" i="9" s="1"/>
  <c r="D14" i="9" l="1"/>
  <c r="D10" i="14" s="1"/>
  <c r="C10" i="14"/>
  <c r="D15" i="9"/>
  <c r="D12" i="14" s="1"/>
  <c r="C12" i="14"/>
  <c r="D16" i="9"/>
  <c r="D4" i="14" s="1"/>
  <c r="C4" i="14"/>
  <c r="D13" i="9"/>
  <c r="D8" i="14" s="1"/>
  <c r="C8" i="14"/>
  <c r="D17" i="9"/>
  <c r="D14" i="14" s="1"/>
  <c r="C14" i="14"/>
  <c r="E21" i="20"/>
  <c r="D21" i="20"/>
  <c r="B21" i="20"/>
  <c r="E20" i="20"/>
  <c r="D20" i="20"/>
  <c r="B20" i="20"/>
  <c r="A20" i="20"/>
  <c r="E19" i="20"/>
  <c r="D19" i="20"/>
  <c r="B19" i="20"/>
  <c r="E18" i="20"/>
  <c r="D18" i="20"/>
  <c r="B18" i="20"/>
  <c r="A18" i="20"/>
  <c r="E17" i="20"/>
  <c r="D17" i="20"/>
  <c r="B17" i="20"/>
  <c r="E16" i="20"/>
  <c r="D16" i="20"/>
  <c r="B16" i="20"/>
  <c r="A16" i="20"/>
  <c r="E15" i="20"/>
  <c r="D15" i="20"/>
  <c r="C15" i="20"/>
  <c r="B15" i="20"/>
  <c r="A15" i="20"/>
  <c r="E14" i="20"/>
  <c r="D14" i="20"/>
  <c r="B14" i="20"/>
  <c r="A14" i="20"/>
  <c r="E13" i="20"/>
  <c r="F14" i="20" s="1"/>
  <c r="D13" i="20"/>
  <c r="B13" i="20"/>
  <c r="E12" i="20"/>
  <c r="D12" i="20"/>
  <c r="B12" i="20"/>
  <c r="A12" i="20"/>
  <c r="E11" i="20"/>
  <c r="F12" i="20" s="1"/>
  <c r="D11" i="20"/>
  <c r="B11" i="20"/>
  <c r="A11" i="20"/>
  <c r="E10" i="20"/>
  <c r="D10" i="20"/>
  <c r="B10" i="20"/>
  <c r="A10" i="20"/>
  <c r="E9" i="20"/>
  <c r="F10" i="20" s="1"/>
  <c r="D9" i="20"/>
  <c r="B9" i="20"/>
  <c r="E8" i="20"/>
  <c r="D8" i="20"/>
  <c r="B8" i="20"/>
  <c r="E7" i="20"/>
  <c r="F8" i="20" s="1"/>
  <c r="D7" i="20"/>
  <c r="B7" i="20"/>
  <c r="A7" i="20"/>
  <c r="F6" i="20"/>
  <c r="E6" i="20"/>
  <c r="D6" i="20"/>
  <c r="B6" i="20"/>
  <c r="A6" i="20"/>
  <c r="E5" i="20"/>
  <c r="D5" i="20"/>
  <c r="B5" i="20"/>
  <c r="E4" i="20"/>
  <c r="D4" i="20"/>
  <c r="B4" i="20"/>
  <c r="E3" i="20"/>
  <c r="D3" i="20"/>
  <c r="B3" i="20"/>
  <c r="A3" i="20"/>
  <c r="E2" i="20"/>
  <c r="D2" i="20"/>
  <c r="C2" i="20"/>
  <c r="B2" i="20"/>
  <c r="A2" i="20"/>
  <c r="A3" i="18"/>
  <c r="B3" i="18"/>
  <c r="D3" i="18"/>
  <c r="E3" i="18"/>
  <c r="B5" i="18"/>
  <c r="D5" i="18"/>
  <c r="E5" i="18"/>
  <c r="A7" i="18"/>
  <c r="B7" i="18"/>
  <c r="D7" i="18"/>
  <c r="E7" i="18"/>
  <c r="B9" i="18"/>
  <c r="D9" i="18"/>
  <c r="E9" i="18"/>
  <c r="A11" i="18"/>
  <c r="B11" i="18"/>
  <c r="D11" i="18"/>
  <c r="E11" i="18"/>
  <c r="B13" i="18"/>
  <c r="D13" i="18"/>
  <c r="E13" i="18"/>
  <c r="A15" i="18"/>
  <c r="B15" i="18"/>
  <c r="C15" i="18"/>
  <c r="D15" i="18"/>
  <c r="E15" i="18"/>
  <c r="A16" i="18"/>
  <c r="B16" i="18"/>
  <c r="D16" i="18"/>
  <c r="E16" i="18"/>
  <c r="B4" i="18"/>
  <c r="D4" i="18"/>
  <c r="E4" i="18"/>
  <c r="A6" i="18"/>
  <c r="B6" i="18"/>
  <c r="D6" i="18"/>
  <c r="E6" i="18"/>
  <c r="B8" i="18"/>
  <c r="D8" i="18"/>
  <c r="E8" i="18"/>
  <c r="A10" i="18"/>
  <c r="B10" i="18"/>
  <c r="D10" i="18"/>
  <c r="E10" i="18"/>
  <c r="A12" i="18"/>
  <c r="B12" i="18"/>
  <c r="D12" i="18"/>
  <c r="E12" i="18"/>
  <c r="F12" i="18" s="1"/>
  <c r="A14" i="18"/>
  <c r="B14" i="18"/>
  <c r="D14" i="18"/>
  <c r="E14" i="18"/>
  <c r="B17" i="18"/>
  <c r="D17" i="18"/>
  <c r="E17" i="18"/>
  <c r="E21" i="18"/>
  <c r="D21" i="18"/>
  <c r="B21" i="18"/>
  <c r="E20" i="18"/>
  <c r="D20" i="18"/>
  <c r="B20" i="18"/>
  <c r="A20" i="18"/>
  <c r="E19" i="18"/>
  <c r="D19" i="18"/>
  <c r="B19" i="18"/>
  <c r="E18" i="18"/>
  <c r="D18" i="18"/>
  <c r="B18" i="18"/>
  <c r="A18" i="18"/>
  <c r="E2" i="18"/>
  <c r="D2" i="18"/>
  <c r="C2" i="18"/>
  <c r="B2" i="18"/>
  <c r="A2" i="18"/>
  <c r="C20" i="17"/>
  <c r="C17" i="18" s="1"/>
  <c r="C13" i="17"/>
  <c r="C16" i="18" s="1"/>
  <c r="F4" i="18" l="1"/>
  <c r="F8" i="18"/>
  <c r="F6" i="18"/>
  <c r="F17" i="20"/>
  <c r="F14" i="18"/>
  <c r="F17" i="18"/>
  <c r="F10" i="18"/>
  <c r="F4" i="20"/>
  <c r="C16" i="20"/>
  <c r="C17" i="20"/>
  <c r="C30" i="17"/>
  <c r="C29" i="17"/>
  <c r="C28" i="17"/>
  <c r="C27" i="17"/>
  <c r="C25" i="17"/>
  <c r="C24" i="17"/>
  <c r="C23" i="17"/>
  <c r="C22" i="17"/>
  <c r="C18" i="17"/>
  <c r="C17" i="17"/>
  <c r="C16" i="17"/>
  <c r="C15" i="17"/>
  <c r="C19" i="17"/>
  <c r="C14" i="17"/>
  <c r="C10" i="17"/>
  <c r="C9" i="17"/>
  <c r="C8" i="17"/>
  <c r="C7" i="17"/>
  <c r="C6" i="17"/>
  <c r="C5" i="17"/>
  <c r="C6" i="14"/>
  <c r="D6" i="14" s="1"/>
  <c r="E6" i="14"/>
  <c r="F6" i="14"/>
  <c r="A10" i="14"/>
  <c r="A12" i="14"/>
  <c r="A3" i="14"/>
  <c r="B3" i="14"/>
  <c r="C3" i="14" s="1"/>
  <c r="D3" i="14" s="1"/>
  <c r="E3" i="14"/>
  <c r="F3" i="14"/>
  <c r="B5" i="14"/>
  <c r="C5" i="14" s="1"/>
  <c r="D5" i="14" s="1"/>
  <c r="E5" i="14"/>
  <c r="F5" i="14"/>
  <c r="A7" i="14"/>
  <c r="B7" i="14"/>
  <c r="C7" i="14" s="1"/>
  <c r="D7" i="14" s="1"/>
  <c r="E7" i="14"/>
  <c r="F7" i="14"/>
  <c r="B9" i="14"/>
  <c r="C9" i="14" s="1"/>
  <c r="D9" i="14" s="1"/>
  <c r="E9" i="14"/>
  <c r="F9" i="14"/>
  <c r="A11" i="14"/>
  <c r="B11" i="14"/>
  <c r="C11" i="14" s="1"/>
  <c r="D11" i="14" s="1"/>
  <c r="E11" i="14"/>
  <c r="F11" i="14"/>
  <c r="B13" i="14"/>
  <c r="C13" i="14" s="1"/>
  <c r="D13" i="14" s="1"/>
  <c r="E13" i="14"/>
  <c r="F13" i="14"/>
  <c r="G8" i="14" l="1"/>
  <c r="G4" i="14"/>
  <c r="C7" i="18"/>
  <c r="C7" i="20"/>
  <c r="C10" i="18"/>
  <c r="C10" i="20"/>
  <c r="C5" i="18"/>
  <c r="C5" i="20"/>
  <c r="C13" i="18"/>
  <c r="C13" i="20"/>
  <c r="C8" i="18"/>
  <c r="C8" i="20"/>
  <c r="C3" i="18"/>
  <c r="C3" i="20"/>
  <c r="C11" i="18"/>
  <c r="C11" i="20"/>
  <c r="C6" i="18"/>
  <c r="C6" i="20"/>
  <c r="C9" i="18"/>
  <c r="C9" i="20"/>
  <c r="C14" i="18"/>
  <c r="C14" i="20"/>
  <c r="C12" i="18"/>
  <c r="C12" i="20"/>
  <c r="C4" i="18"/>
  <c r="C4" i="20"/>
  <c r="A2" i="14" l="1"/>
  <c r="B2" i="14"/>
  <c r="E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B7" i="12" l="1"/>
  <c r="C7" i="12" s="1"/>
  <c r="B6" i="12"/>
  <c r="C6" i="12" s="1"/>
  <c r="B5" i="12"/>
  <c r="C5" i="12" s="1"/>
  <c r="B4" i="12"/>
  <c r="C4" i="12" s="1"/>
  <c r="B3" i="12"/>
  <c r="E12" i="10"/>
  <c r="E11" i="10"/>
  <c r="E10" i="10"/>
  <c r="C12" i="10"/>
  <c r="C11" i="10"/>
  <c r="C10" i="10"/>
  <c r="E6" i="10"/>
  <c r="E5" i="10"/>
  <c r="E4" i="10"/>
  <c r="C6" i="10"/>
  <c r="C5" i="10"/>
  <c r="C4" i="10"/>
  <c r="C25" i="9"/>
  <c r="D25" i="9" s="1"/>
  <c r="C24" i="9"/>
  <c r="D24" i="9" s="1"/>
  <c r="C5" i="9"/>
  <c r="D5" i="9" s="1"/>
  <c r="E18" i="7"/>
  <c r="B7" i="7"/>
  <c r="E7" i="7" s="1"/>
  <c r="H30" i="1"/>
  <c r="H14" i="1"/>
  <c r="H24" i="1"/>
  <c r="H8" i="1"/>
  <c r="E21" i="1"/>
  <c r="E9" i="1"/>
  <c r="C18" i="20" l="1"/>
  <c r="C21" i="20"/>
  <c r="C19" i="20"/>
  <c r="C20" i="20"/>
  <c r="C19" i="18"/>
  <c r="C18" i="18"/>
  <c r="C21" i="18"/>
  <c r="C20" i="18"/>
  <c r="C3" i="12"/>
</calcChain>
</file>

<file path=xl/sharedStrings.xml><?xml version="1.0" encoding="utf-8"?>
<sst xmlns="http://schemas.openxmlformats.org/spreadsheetml/2006/main" count="424" uniqueCount="87">
  <si>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</si>
  <si>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</si>
  <si>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</si>
  <si>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</si>
  <si>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</si>
  <si>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</si>
  <si>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</si>
  <si>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</si>
  <si>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</si>
  <si>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</si>
  <si>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</si>
  <si>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</si>
  <si>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</si>
  <si>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</si>
  <si>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</si>
  <si>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</si>
  <si>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</si>
  <si>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</si>
  <si>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</si>
  <si>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</si>
  <si>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</si>
  <si>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</si>
  <si>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</si>
  <si>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</si>
  <si>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</si>
  <si>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</si>
  <si>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</si>
  <si>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</si>
  <si>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</si>
  <si>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</si>
  <si>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</si>
  <si>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</si>
  <si>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</si>
  <si>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</si>
  <si>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</si>
  <si>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</si>
  <si>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</si>
  <si>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</si>
  <si>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</si>
  <si>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</si>
  <si>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</si>
  <si>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</si>
  <si>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</si>
  <si>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</si>
  <si>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</si>
  <si>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</si>
  <si>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</si>
  <si>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</si>
  <si>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</si>
  <si>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</si>
  <si>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</si>
  <si>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</si>
  <si>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</si>
  <si>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</si>
  <si>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</si>
  <si>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</si>
  <si>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</si>
  <si>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</si>
  <si>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</si>
  <si>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</si>
  <si>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</si>
  <si>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</si>
  <si>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</si>
  <si>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</si>
  <si>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</si>
  <si>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</si>
  <si>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</si>
  <si>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</si>
  <si>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Break</t>
  </si>
  <si>
    <t>Total</t>
  </si>
  <si>
    <t>FINAL SCORE</t>
  </si>
  <si>
    <t>Fight Schedule</t>
  </si>
  <si>
    <t>Placing</t>
  </si>
  <si>
    <t>Athletes with TWO losses are Eliminated (see RULES below)</t>
  </si>
  <si>
    <t>2</t>
  </si>
  <si>
    <t>1</t>
  </si>
  <si>
    <t>0</t>
  </si>
  <si>
    <t>G7</t>
  </si>
  <si>
    <r>
      <rPr>
        <b/>
        <sz val="16"/>
        <color theme="1"/>
        <rFont val="Calibri"/>
        <family val="2"/>
        <scheme val="minor"/>
      </rPr>
      <t>6</t>
    </r>
    <r>
      <rPr>
        <b/>
        <sz val="12"/>
        <color theme="1"/>
        <rFont val="Calibri"/>
        <family val="2"/>
        <scheme val="minor"/>
      </rPr>
      <t xml:space="preserve"> Athletes</t>
    </r>
  </si>
  <si>
    <r>
      <rPr>
        <b/>
        <sz val="16"/>
        <color theme="1"/>
        <rFont val="Calibri"/>
        <family val="2"/>
        <scheme val="minor"/>
      </rPr>
      <t>7</t>
    </r>
    <r>
      <rPr>
        <b/>
        <sz val="12"/>
        <color theme="1"/>
        <rFont val="Calibri"/>
        <family val="2"/>
        <scheme val="minor"/>
      </rPr>
      <t xml:space="preserve"> Athletes</t>
    </r>
  </si>
  <si>
    <t>Athletes withTwo losses are Eliminated (see RULES below)</t>
  </si>
  <si>
    <t>PRELIM SCORE</t>
  </si>
  <si>
    <t>Women Middleweight</t>
  </si>
  <si>
    <t>805 Strongest</t>
  </si>
  <si>
    <t>2nd place</t>
  </si>
  <si>
    <t>1st place</t>
  </si>
  <si>
    <t>Finals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</si>
</sst>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sz val="11"/>
      <name val="Calibri"/>
      <family val="2"/>
      <scheme val="minor"/>
    </font>
    <font>
      <sz val="10"/>
      <name val="Arial"/>
      <family val="2"/>
    </font>
    <font>
      <sz val="10"/>
      <color rgb="FF333333"/>
      <name val="Arial"/>
      <family val="2"/>
    </font>
  </fonts>
  <fills count="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7" fillId="0" borderId="0"/>
    <xf numFmtId="0" fontId="17" fillId="0" borderId="0"/>
  </cellStyleXfs>
  <cellXfs count="148">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30" xfId="0" applyFill="1" applyBorder="1"/>
    <xf numFmtId="0" fontId="0" fillId="5" borderId="0" xfId="0" applyFill="1" applyBorder="1"/>
    <xf numFmtId="0" fontId="1" fillId="0" borderId="0" xfId="0" applyFont="1" applyBorder="1" applyAlignment="1">
      <alignment horizontal="center"/>
    </xf>
    <xf numFmtId="0" fontId="0" fillId="5" borderId="34" xfId="0" applyFill="1" applyBorder="1"/>
    <xf numFmtId="0" fontId="0" fillId="5" borderId="35" xfId="0" applyFill="1" applyBorder="1"/>
    <xf numFmtId="0" fontId="0" fillId="0" borderId="24" xfId="0" applyBorder="1" applyAlignment="1">
      <alignment horizontal="center"/>
    </xf>
    <xf numFmtId="0" fontId="5" fillId="0" borderId="0" xfId="0" applyFont="1" applyAlignment="1">
      <alignment horizontal="center"/>
    </xf>
    <xf numFmtId="0" fontId="15" fillId="0" borderId="0" xfId="0" applyFont="1" applyAlignment="1">
      <alignment horizontal="left"/>
    </xf>
    <xf numFmtId="49" fontId="0" fillId="5" borderId="29" xfId="0" applyNumberFormat="1" applyFill="1" applyBorder="1" applyAlignment="1">
      <alignment horizontal="center"/>
    </xf>
    <xf numFmtId="49" fontId="0" fillId="5" borderId="33" xfId="0" applyNumberFormat="1" applyFill="1" applyBorder="1" applyAlignment="1">
      <alignment horizontal="center"/>
    </xf>
    <xf numFmtId="49" fontId="0" fillId="5" borderId="31" xfId="0" applyNumberFormat="1" applyFill="1" applyBorder="1" applyAlignment="1">
      <alignment horizontal="center"/>
    </xf>
    <xf numFmtId="0" fontId="0" fillId="0" borderId="18" xfId="0" applyBorder="1" applyAlignment="1" applyProtection="1">
      <alignment horizontal="center"/>
      <protection locked="0"/>
    </xf>
    <xf numFmtId="0" fontId="0" fillId="0" borderId="0" xfId="0" applyBorder="1" applyAlignment="1" applyProtection="1">
      <alignment horizontal="center"/>
      <protection locked="0"/>
    </xf>
    <xf numFmtId="0" fontId="5" fillId="0" borderId="0" xfId="0" applyFont="1"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1" fillId="0" borderId="0" xfId="0" applyFont="1" applyProtection="1">
      <protection locked="0"/>
    </xf>
    <xf numFmtId="0" fontId="0" fillId="0" borderId="0" xfId="0" applyAlignment="1" applyProtection="1">
      <alignment horizontal="center"/>
      <protection locked="0"/>
    </xf>
    <xf numFmtId="0" fontId="1" fillId="0" borderId="3" xfId="0" applyFont="1" applyBorder="1" applyProtection="1">
      <protection locked="0"/>
    </xf>
    <xf numFmtId="49" fontId="0" fillId="5" borderId="36" xfId="0" applyNumberFormat="1" applyFill="1" applyBorder="1" applyAlignment="1">
      <alignment horizontal="center"/>
    </xf>
    <xf numFmtId="0" fontId="0" fillId="5" borderId="29" xfId="0" applyFill="1" applyBorder="1" applyAlignment="1">
      <alignment horizontal="center"/>
    </xf>
    <xf numFmtId="0" fontId="0" fillId="6" borderId="3" xfId="0" applyFill="1" applyBorder="1"/>
    <xf numFmtId="0" fontId="16" fillId="0" borderId="0" xfId="0" applyFont="1" applyFill="1" applyBorder="1" applyAlignment="1" applyProtection="1">
      <alignment horizontal="center"/>
      <protection locked="0"/>
    </xf>
    <xf numFmtId="0" fontId="0" fillId="5" borderId="1" xfId="0" applyFill="1" applyBorder="1" applyAlignment="1" applyProtection="1">
      <alignment horizontal="center"/>
      <protection locked="0"/>
    </xf>
    <xf numFmtId="0" fontId="1" fillId="0" borderId="0" xfId="0" applyFont="1" applyAlignment="1" applyProtection="1">
      <alignment horizontal="center"/>
      <protection locked="0"/>
    </xf>
    <xf numFmtId="0" fontId="0" fillId="0" borderId="0" xfId="0" applyFill="1" applyAlignment="1" applyProtection="1">
      <alignment horizontal="center"/>
      <protection locked="0"/>
    </xf>
    <xf numFmtId="49" fontId="0" fillId="0" borderId="32" xfId="0" applyNumberFormat="1" applyFill="1" applyBorder="1" applyAlignment="1">
      <alignment horizontal="center"/>
    </xf>
    <xf numFmtId="0" fontId="1" fillId="0" borderId="0" xfId="0" applyFont="1" applyFill="1"/>
    <xf numFmtId="0" fontId="1" fillId="0" borderId="0" xfId="0" applyFont="1" applyFill="1" applyAlignment="1">
      <alignment horizontal="center"/>
    </xf>
    <xf numFmtId="0" fontId="0" fillId="0" borderId="30" xfId="0" applyFill="1" applyBorder="1"/>
    <xf numFmtId="49" fontId="0" fillId="5" borderId="1" xfId="0" applyNumberFormat="1" applyFill="1" applyBorder="1" applyAlignment="1">
      <alignment horizontal="center"/>
    </xf>
    <xf numFmtId="49" fontId="0" fillId="0" borderId="0" xfId="0" applyNumberFormat="1" applyFill="1" applyAlignment="1">
      <alignment horizontal="center"/>
    </xf>
    <xf numFmtId="0" fontId="0" fillId="0" borderId="0" xfId="0" applyFill="1" applyBorder="1" applyAlignment="1">
      <alignment horizontal="center"/>
    </xf>
    <xf numFmtId="0" fontId="17" fillId="0" borderId="1" xfId="0" applyFont="1" applyFill="1" applyBorder="1" applyAlignment="1">
      <alignment vertical="top" wrapText="1"/>
    </xf>
    <xf numFmtId="0" fontId="18" fillId="0" borderId="1" xfId="0" applyFont="1" applyBorder="1"/>
    <xf numFmtId="0" fontId="17" fillId="0" borderId="4" xfId="0" applyFont="1" applyFill="1" applyBorder="1" applyAlignment="1">
      <alignment vertical="top" wrapText="1"/>
    </xf>
    <xf numFmtId="0" fontId="0" fillId="0" borderId="1" xfId="0" applyBorder="1" applyAlignment="1">
      <alignment horizontal="left"/>
    </xf>
    <xf numFmtId="0" fontId="17" fillId="0" borderId="1" xfId="1" applyFont="1" applyFill="1" applyBorder="1" applyAlignment="1">
      <alignment horizontal="left" wrapText="1"/>
    </xf>
    <xf numFmtId="0" fontId="0" fillId="0" borderId="1" xfId="0" applyFont="1" applyBorder="1" applyAlignment="1">
      <alignment horizontal="left"/>
    </xf>
    <xf numFmtId="0" fontId="0" fillId="0" borderId="16"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7" xfId="0" applyBorder="1" applyAlignment="1" applyProtection="1">
      <alignment horizontal="center"/>
      <protection locked="0"/>
    </xf>
    <xf numFmtId="0" fontId="0" fillId="4" borderId="18" xfId="0" applyFill="1" applyBorder="1" applyAlignment="1">
      <alignment horizontal="center"/>
    </xf>
    <xf numFmtId="0" fontId="0" fillId="4" borderId="0"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5" borderId="41" xfId="0" applyFill="1" applyBorder="1" applyAlignment="1" applyProtection="1">
      <alignment horizontal="center"/>
      <protection locked="0"/>
    </xf>
    <xf numFmtId="0" fontId="0" fillId="0" borderId="16" xfId="0" applyBorder="1" applyAlignment="1">
      <alignment horizontal="center"/>
    </xf>
    <xf numFmtId="0" fontId="0" fillId="0" borderId="25" xfId="0" applyBorder="1" applyAlignment="1">
      <alignment horizontal="center"/>
    </xf>
    <xf numFmtId="0" fontId="1" fillId="0" borderId="0" xfId="0" applyFont="1" applyAlignment="1">
      <alignment horizontal="left"/>
    </xf>
    <xf numFmtId="0" fontId="16" fillId="0" borderId="37" xfId="0" applyFont="1" applyBorder="1" applyAlignment="1">
      <alignment horizontal="center"/>
    </xf>
    <xf numFmtId="0" fontId="1" fillId="4" borderId="15" xfId="0" applyFont="1" applyFill="1" applyBorder="1" applyAlignment="1">
      <alignment horizontal="center"/>
    </xf>
    <xf numFmtId="0" fontId="1" fillId="4" borderId="25" xfId="0" applyFont="1"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1" fillId="4" borderId="38" xfId="0" applyFont="1" applyFill="1" applyBorder="1" applyAlignment="1">
      <alignment horizontal="center"/>
    </xf>
    <xf numFmtId="0" fontId="1" fillId="4" borderId="39" xfId="0" applyFont="1" applyFill="1" applyBorder="1" applyAlignment="1">
      <alignment horizontal="center"/>
    </xf>
    <xf numFmtId="0" fontId="0" fillId="5" borderId="42" xfId="0" applyFill="1" applyBorder="1"/>
    <xf numFmtId="0" fontId="0" fillId="5" borderId="43" xfId="0" applyFill="1" applyBorder="1"/>
    <xf numFmtId="0" fontId="0" fillId="5" borderId="44" xfId="0" applyFill="1" applyBorder="1"/>
    <xf numFmtId="0" fontId="0" fillId="5" borderId="39" xfId="0" applyFill="1" applyBorder="1"/>
    <xf numFmtId="0" fontId="0" fillId="0" borderId="26" xfId="0" applyFill="1" applyBorder="1"/>
    <xf numFmtId="0" fontId="0" fillId="0" borderId="15" xfId="0" applyBorder="1"/>
    <xf numFmtId="49" fontId="0" fillId="5" borderId="45" xfId="0" applyNumberFormat="1" applyFill="1" applyBorder="1" applyAlignment="1">
      <alignment horizontal="center"/>
    </xf>
    <xf numFmtId="0" fontId="0" fillId="5" borderId="46" xfId="0" applyFill="1" applyBorder="1" applyAlignment="1">
      <alignment horizontal="center"/>
    </xf>
    <xf numFmtId="49" fontId="0" fillId="5" borderId="46" xfId="0" applyNumberFormat="1" applyFill="1" applyBorder="1" applyAlignment="1">
      <alignment horizontal="center"/>
    </xf>
    <xf numFmtId="0" fontId="0" fillId="5" borderId="45" xfId="0" applyFill="1" applyBorder="1" applyAlignment="1">
      <alignment horizontal="center"/>
    </xf>
    <xf numFmtId="49" fontId="0" fillId="5" borderId="47" xfId="0" applyNumberFormat="1" applyFill="1" applyBorder="1" applyAlignment="1">
      <alignment horizontal="center"/>
    </xf>
    <xf numFmtId="0" fontId="1" fillId="4" borderId="18" xfId="0" applyFont="1" applyFill="1" applyBorder="1"/>
    <xf numFmtId="0" fontId="0" fillId="4" borderId="0" xfId="0" applyFill="1" applyBorder="1" applyAlignment="1">
      <alignment horizontal="center"/>
    </xf>
    <xf numFmtId="0" fontId="1" fillId="4" borderId="26" xfId="0" applyFont="1" applyFill="1" applyBorder="1" applyAlignment="1">
      <alignment horizontal="center"/>
    </xf>
    <xf numFmtId="0" fontId="1" fillId="0" borderId="18" xfId="0" applyFont="1" applyFill="1" applyBorder="1"/>
    <xf numFmtId="0" fontId="1" fillId="0" borderId="26" xfId="0" applyFont="1" applyFill="1" applyBorder="1" applyAlignment="1">
      <alignment horizontal="center"/>
    </xf>
    <xf numFmtId="0" fontId="3" fillId="0" borderId="16" xfId="0" applyFont="1" applyBorder="1" applyAlignment="1">
      <alignment horizontal="center"/>
    </xf>
    <xf numFmtId="0" fontId="0" fillId="0" borderId="26" xfId="0" applyBorder="1"/>
    <xf numFmtId="0" fontId="0" fillId="4" borderId="26" xfId="0" applyFill="1" applyBorder="1" applyAlignment="1">
      <alignment horizontal="center"/>
    </xf>
    <xf numFmtId="0" fontId="1" fillId="4" borderId="26" xfId="0" applyFont="1" applyFill="1" applyBorder="1"/>
  </cellXfs>
  <cellStyles count="3">
    <cellStyle name="Normal" xfId="0" builtinId="0"/>
    <cellStyle name="Normal 2" xfId="2" xr:uid="{2277A321-C9D1-414F-9D79-0D75E7211249}"/>
    <cellStyle name="Normal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19">
          <cell r="B19" t="str">
            <v>Emma</v>
          </cell>
          <cell r="C19" t="str">
            <v>Candelano</v>
          </cell>
          <cell r="E19">
            <v>179.7</v>
          </cell>
        </row>
        <row r="20">
          <cell r="B20" t="str">
            <v>Naomi</v>
          </cell>
          <cell r="C20" t="str">
            <v>Ramos</v>
          </cell>
          <cell r="E20">
            <v>174.7</v>
          </cell>
        </row>
        <row r="21">
          <cell r="B21" t="str">
            <v>Jennifer</v>
          </cell>
          <cell r="C21" t="str">
            <v>Rojas</v>
          </cell>
          <cell r="E21">
            <v>142.80000000000001</v>
          </cell>
        </row>
        <row r="22">
          <cell r="B22" t="str">
            <v>Deanna</v>
          </cell>
          <cell r="C22" t="str">
            <v>Flores</v>
          </cell>
          <cell r="E22">
            <v>169.8</v>
          </cell>
        </row>
        <row r="23">
          <cell r="B23" t="str">
            <v>Megan</v>
          </cell>
          <cell r="C23" t="str">
            <v>Benefield-Castell</v>
          </cell>
          <cell r="E23">
            <v>175.7</v>
          </cell>
        </row>
        <row r="24">
          <cell r="B24" t="str">
            <v>Adrienne</v>
          </cell>
          <cell r="C24" t="str">
            <v>Snyder</v>
          </cell>
          <cell r="E24">
            <v>173.9</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7" width="16.109375" customWidth="1"/>
    <col min="8" max="8" width="18.6640625" customWidth="1"/>
    <col min="9" max="9" width="5.664062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33203125" customWidth="1"/>
    <col min="2" max="2" width="12.88671875" customWidth="1"/>
    <col min="4" max="4" width="5.33203125" customWidth="1"/>
    <col min="5" max="5" width="12.33203125" bestFit="1" customWidth="1"/>
    <col min="6" max="6" width="7" customWidth="1"/>
    <col min="7" max="7" width="5.33203125" customWidth="1"/>
    <col min="8" max="8" width="12.88671875" bestFit="1" customWidth="1"/>
    <col min="9" max="9" width="7" customWidth="1"/>
    <col min="10" max="10" width="5.33203125" customWidth="1"/>
    <col min="11" max="11" width="11.109375" bestFit="1" customWidth="1"/>
    <col min="12" max="12" width="7" customWidth="1"/>
    <col min="13" max="13" width="5.33203125" customWidth="1"/>
    <col min="14" max="14" width="9.3320312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Emma</v>
      </c>
      <c r="C3" s="74" t="str">
        <f>VLOOKUP(B3,'Competitor Roster'!B:D,2,FALSE)</f>
        <v>Candelano</v>
      </c>
      <c r="D3" s="6">
        <v>2</v>
      </c>
      <c r="E3" s="53" t="str">
        <f>VLOOKUP(D3,'Competitor Roster'!A:B,2,FALSE)</f>
        <v>Naomi</v>
      </c>
      <c r="F3" s="74" t="str">
        <f>VLOOKUP(E3,'Competitor Roster'!B:D,2,FALSE)</f>
        <v>Ramos</v>
      </c>
      <c r="G3" s="6">
        <v>3</v>
      </c>
      <c r="H3" s="53" t="str">
        <f>VLOOKUP(G3,'Competitor Roster'!A:B,2,FALSE)</f>
        <v>Jennifer</v>
      </c>
      <c r="I3" s="74" t="str">
        <f>VLOOKUP(H3,'Competitor Roster'!B:D,2,FALSE)</f>
        <v>Rojas</v>
      </c>
      <c r="J3" s="6">
        <v>4</v>
      </c>
      <c r="K3" s="53" t="str">
        <f>VLOOKUP(J3,'Competitor Roster'!A:B,2,FALSE)</f>
        <v>Deanna</v>
      </c>
      <c r="L3" s="74" t="str">
        <f>VLOOKUP(K3,'Competitor Roster'!B:D,2,FALSE)</f>
        <v>Flores</v>
      </c>
      <c r="M3" s="6">
        <v>5</v>
      </c>
      <c r="N3" s="53" t="str">
        <f>VLOOKUP(M3,'Competitor Roster'!A:B,2,FALSE)</f>
        <v>Megan</v>
      </c>
      <c r="O3" s="74" t="str">
        <f>VLOOKUP(N3,'Competitor Roster'!B:D,2,FALSE)</f>
        <v>Benefield-Castell</v>
      </c>
    </row>
    <row r="4" spans="1:15" x14ac:dyDescent="0.3">
      <c r="A4">
        <v>1</v>
      </c>
      <c r="B4" s="70" t="str">
        <f>VLOOKUP(A3,'Rounds of athletes'!B:F,4,FALSE)</f>
        <v>0</v>
      </c>
      <c r="D4">
        <v>2</v>
      </c>
      <c r="E4" s="70">
        <f>VLOOKUP(D3,'Rounds of athletes'!B:F,4,FALSE)</f>
        <v>2</v>
      </c>
      <c r="H4" s="70" t="str">
        <f>VLOOKUP(G3,'Rounds of athletes'!$B:$F,4,FALSE)</f>
        <v>1</v>
      </c>
      <c r="K4" s="70" t="str">
        <f>VLOOKUP(J3,'Rounds of athletes'!$B:$F,4,FALSE)</f>
        <v>2</v>
      </c>
      <c r="N4" s="70" t="str">
        <f>VLOOKUP(M3,'Rounds of athletes'!$B:$F,4,FALSE)</f>
        <v>2</v>
      </c>
    </row>
    <row r="5" spans="1:15" x14ac:dyDescent="0.3">
      <c r="A5">
        <v>1</v>
      </c>
      <c r="B5" s="70" t="str">
        <f>VLOOKUP(A4,'Rounds of athletes'!B:F,4,FALSE)</f>
        <v>0</v>
      </c>
      <c r="D5">
        <v>2</v>
      </c>
    </row>
    <row r="6" spans="1:15" x14ac:dyDescent="0.3">
      <c r="A6">
        <v>1</v>
      </c>
      <c r="B6" s="70" t="str">
        <f>VLOOKUP(A5,'Rounds of athletes'!B:F,4,FALSE)</f>
        <v>0</v>
      </c>
      <c r="D6">
        <v>2</v>
      </c>
    </row>
    <row r="7" spans="1:15" x14ac:dyDescent="0.3">
      <c r="A7">
        <v>1</v>
      </c>
      <c r="B7" s="70" t="str">
        <f>VLOOKUP(A6,'Rounds of athletes'!B:F,4,FALSE)</f>
        <v>0</v>
      </c>
      <c r="D7">
        <v>2</v>
      </c>
    </row>
    <row r="8" spans="1:15" x14ac:dyDescent="0.3">
      <c r="A8">
        <v>1</v>
      </c>
      <c r="B8" s="70" t="str">
        <f>VLOOKUP(A7,'Rounds of athletes'!B:F,4,FALSE)</f>
        <v>0</v>
      </c>
      <c r="D8">
        <v>2</v>
      </c>
    </row>
    <row r="9" spans="1:15" x14ac:dyDescent="0.3">
      <c r="A9">
        <v>1</v>
      </c>
      <c r="B9" s="70" t="str">
        <f>VLOOKUP(A8,'Rounds of athletes'!B:F,4,FALSE)</f>
        <v>0</v>
      </c>
      <c r="D9">
        <v>2</v>
      </c>
    </row>
    <row r="10" spans="1:15" x14ac:dyDescent="0.3">
      <c r="A10">
        <v>1</v>
      </c>
      <c r="B10" s="70" t="str">
        <f>VLOOKUP(A9,'Rounds of athletes'!B:F,4,FALSE)</f>
        <v>0</v>
      </c>
      <c r="D10">
        <v>2</v>
      </c>
    </row>
    <row r="11" spans="1:15" x14ac:dyDescent="0.3">
      <c r="A11">
        <v>1</v>
      </c>
      <c r="B11" s="70" t="str">
        <f>VLOOKUP(A10,'Rounds of athletes'!B:F,4,FALSE)</f>
        <v>0</v>
      </c>
      <c r="D11">
        <v>2</v>
      </c>
    </row>
    <row r="12" spans="1:15" x14ac:dyDescent="0.3">
      <c r="A12">
        <v>1</v>
      </c>
      <c r="B12" s="70" t="str">
        <f>VLOOKUP(A11,'Rounds of athletes'!B:F,4,FALSE)</f>
        <v>0</v>
      </c>
      <c r="D12">
        <v>2</v>
      </c>
    </row>
    <row r="13" spans="1:15" x14ac:dyDescent="0.3">
      <c r="A13">
        <v>1</v>
      </c>
      <c r="B13" s="70" t="str">
        <f>VLOOKUP(A12,'Rounds of athletes'!B:F,4,FALSE)</f>
        <v>0</v>
      </c>
      <c r="D13">
        <v>2</v>
      </c>
    </row>
    <row r="14" spans="1:15" x14ac:dyDescent="0.3">
      <c r="A14">
        <v>1</v>
      </c>
      <c r="B14" s="70" t="str">
        <f>VLOOKUP(A13,'Rounds of athletes'!B:F,4,FALSE)</f>
        <v>0</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2"/>
  <sheetViews>
    <sheetView workbookViewId="0">
      <pane ySplit="2" topLeftCell="A3" activePane="bottomLeft" state="frozen"/>
      <selection pane="bottomLeft" activeCell="I9" sqref="I9"/>
    </sheetView>
  </sheetViews>
  <sheetFormatPr defaultRowHeight="14.4" x14ac:dyDescent="0.3"/>
  <cols>
    <col min="1" max="1" width="9.109375" style="2" customWidth="1"/>
    <col min="2" max="2" width="4.6640625" style="2" customWidth="1"/>
    <col min="3" max="3" width="12.88671875" style="2" bestFit="1" customWidth="1"/>
    <col min="4" max="4" width="12.88671875" style="2" customWidth="1"/>
    <col min="5" max="5" width="8" style="2" customWidth="1"/>
    <col min="6" max="6" width="6.6640625" style="2" customWidth="1"/>
    <col min="7" max="7" width="7" style="10" customWidth="1"/>
    <col min="8" max="8" width="7" customWidth="1"/>
    <col min="9" max="9" width="12.88671875" bestFit="1" customWidth="1"/>
    <col min="10" max="10" width="7" customWidth="1"/>
    <col min="11" max="11" width="5.33203125" customWidth="1"/>
    <col min="12" max="12" width="11.109375" bestFit="1" customWidth="1"/>
    <col min="13" max="13" width="7" customWidth="1"/>
    <col min="14" max="14" width="5.33203125" customWidth="1"/>
    <col min="15" max="15" width="9.33203125" bestFit="1" customWidth="1"/>
    <col min="16" max="16" width="7" customWidth="1"/>
  </cols>
  <sheetData>
    <row r="1" spans="1:8" ht="25.8" x14ac:dyDescent="0.5">
      <c r="A1" s="76" t="s">
        <v>81</v>
      </c>
      <c r="B1" s="75"/>
      <c r="D1" s="4" t="str">
        <f>'Competitor Roster'!$B$1</f>
        <v>805 Strongest</v>
      </c>
      <c r="H1" s="10"/>
    </row>
    <row r="2" spans="1:8" x14ac:dyDescent="0.3">
      <c r="A2" s="4" t="str">
        <f>'Rounds of athletes'!A3</f>
        <v>Match #</v>
      </c>
      <c r="B2" s="71" t="str">
        <f>'Rounds of athletes'!B3</f>
        <v>Lot#</v>
      </c>
      <c r="C2" s="120" t="str">
        <f>'Competitor Roster'!$B$2</f>
        <v>Women Middleweight</v>
      </c>
      <c r="D2" s="4"/>
      <c r="E2" s="4" t="str">
        <f>'Rounds of athletes'!E3</f>
        <v>win-lose</v>
      </c>
      <c r="F2" s="71" t="str">
        <f>'Rounds of athletes'!F3</f>
        <v xml:space="preserve">Points </v>
      </c>
      <c r="G2" s="4" t="s">
        <v>69</v>
      </c>
      <c r="H2" s="10" t="s">
        <v>72</v>
      </c>
    </row>
    <row r="3" spans="1:8" ht="15" thickBot="1" x14ac:dyDescent="0.35">
      <c r="A3" s="81">
        <f>'Rounds of athletes'!A5</f>
        <v>1</v>
      </c>
      <c r="B3" s="81">
        <f>'Rounds of athletes'!B5</f>
        <v>1</v>
      </c>
      <c r="C3" s="81" t="str">
        <f>VLOOKUP(B3,'Competitor Roster'!A:B,2,FALSE)</f>
        <v>Emma</v>
      </c>
      <c r="D3" s="81" t="str">
        <f>VLOOKUP(C3,'Competitor Roster'!B:C,2,FALSE)</f>
        <v>Candelano</v>
      </c>
      <c r="E3" s="95" t="str">
        <f>'Rounds of athletes'!E5</f>
        <v>0</v>
      </c>
      <c r="F3" s="81">
        <f>'Rounds of athletes'!F5</f>
        <v>0</v>
      </c>
      <c r="G3" s="85"/>
    </row>
    <row r="4" spans="1:8" ht="15" thickBot="1" x14ac:dyDescent="0.35">
      <c r="A4" s="86">
        <v>6</v>
      </c>
      <c r="B4" s="94">
        <v>1</v>
      </c>
      <c r="C4" s="81" t="str">
        <f>'Rounds of athletes'!C16</f>
        <v>Emma</v>
      </c>
      <c r="D4" s="81" t="str">
        <f>'Rounds of athletes'!D16</f>
        <v>Candelano</v>
      </c>
      <c r="E4" s="86" t="str">
        <f>'Rounds of athletes'!E16</f>
        <v>0</v>
      </c>
      <c r="F4" s="86">
        <f>'Rounds of athletes'!F16</f>
        <v>0</v>
      </c>
      <c r="G4" s="87">
        <f>SUM(F3:F4)</f>
        <v>0</v>
      </c>
      <c r="H4" s="90">
        <v>6</v>
      </c>
    </row>
    <row r="5" spans="1:8" ht="15" thickBot="1" x14ac:dyDescent="0.35">
      <c r="A5" s="86">
        <v>1</v>
      </c>
      <c r="B5" s="84">
        <f>'Rounds of athletes'!B6</f>
        <v>2</v>
      </c>
      <c r="C5" s="81" t="str">
        <f>VLOOKUP(B5,'Competitor Roster'!A:B,2,FALSE)</f>
        <v>Naomi</v>
      </c>
      <c r="D5" s="81" t="str">
        <f>VLOOKUP(C5,'Competitor Roster'!B:C,2,FALSE)</f>
        <v>Ramos</v>
      </c>
      <c r="E5" s="86">
        <f>'Rounds of athletes'!E6</f>
        <v>2</v>
      </c>
      <c r="F5" s="86">
        <f>'Rounds of athletes'!F6</f>
        <v>3</v>
      </c>
    </row>
    <row r="6" spans="1:8" ht="15" thickBot="1" x14ac:dyDescent="0.35">
      <c r="A6" s="86">
        <v>4</v>
      </c>
      <c r="B6" s="84">
        <v>2</v>
      </c>
      <c r="C6" s="81" t="str">
        <f>VLOOKUP(B6,'Competitor Roster'!A:B,2,FALSE)</f>
        <v>Naomi</v>
      </c>
      <c r="D6" s="81" t="str">
        <f>VLOOKUP(C6,'Competitor Roster'!B:C,2,FALSE)</f>
        <v>Ramos</v>
      </c>
      <c r="E6" s="86" t="str">
        <f>'Rounds of athletes'!E14</f>
        <v>0</v>
      </c>
      <c r="F6" s="86">
        <f>'Rounds of athletes'!F14</f>
        <v>0</v>
      </c>
      <c r="G6" s="87">
        <v>4</v>
      </c>
      <c r="H6" s="90">
        <v>4</v>
      </c>
    </row>
    <row r="7" spans="1:8" ht="15" thickBot="1" x14ac:dyDescent="0.35">
      <c r="A7" s="86">
        <f>'Rounds of athletes'!A7</f>
        <v>2</v>
      </c>
      <c r="B7" s="84">
        <f>'Rounds of athletes'!B7</f>
        <v>3</v>
      </c>
      <c r="C7" s="81" t="str">
        <f>VLOOKUP(B7,'Competitor Roster'!A:B,2,FALSE)</f>
        <v>Jennifer</v>
      </c>
      <c r="D7" s="81" t="str">
        <f>VLOOKUP(C7,'Competitor Roster'!B:C,2,FALSE)</f>
        <v>Rojas</v>
      </c>
      <c r="E7" s="86" t="str">
        <f>'Rounds of athletes'!E7</f>
        <v>1</v>
      </c>
      <c r="F7" s="86">
        <f>'Rounds of athletes'!F7</f>
        <v>1</v>
      </c>
      <c r="G7" s="85"/>
    </row>
    <row r="8" spans="1:8" ht="15" thickBot="1" x14ac:dyDescent="0.35">
      <c r="A8" s="86">
        <v>4</v>
      </c>
      <c r="B8" s="84">
        <v>3</v>
      </c>
      <c r="C8" s="81" t="str">
        <f>'Rounds of athletes'!C13</f>
        <v>Jennifer</v>
      </c>
      <c r="D8" s="81" t="str">
        <f>'Rounds of athletes'!D13</f>
        <v>Rojas</v>
      </c>
      <c r="E8" s="86" t="str">
        <f>'Rounds of athletes'!E13</f>
        <v>0</v>
      </c>
      <c r="F8" s="86">
        <f>'Rounds of athletes'!F13</f>
        <v>0</v>
      </c>
      <c r="G8" s="87">
        <f>SUM(F7:F8)</f>
        <v>1</v>
      </c>
      <c r="H8" s="90">
        <v>5</v>
      </c>
    </row>
    <row r="9" spans="1:8" ht="15" thickBot="1" x14ac:dyDescent="0.35">
      <c r="A9" s="86" t="s">
        <v>10</v>
      </c>
      <c r="B9" s="94">
        <f>'Rounds of athletes'!B8</f>
        <v>4</v>
      </c>
      <c r="C9" s="81" t="str">
        <f>VLOOKUP(B9,'Competitor Roster'!A:B,2,FALSE)</f>
        <v>Deanna</v>
      </c>
      <c r="D9" s="81" t="str">
        <f>VLOOKUP(C9,'Competitor Roster'!B:C,2,FALSE)</f>
        <v>Flores</v>
      </c>
      <c r="E9" s="86" t="str">
        <f>'Rounds of athletes'!E8</f>
        <v>2</v>
      </c>
      <c r="F9" s="86">
        <f>'Rounds of athletes'!F8</f>
        <v>2</v>
      </c>
      <c r="G9"/>
    </row>
    <row r="10" spans="1:8" ht="15" thickBot="1" x14ac:dyDescent="0.35">
      <c r="A10" s="86">
        <f>'Rounds of athletes'!A16</f>
        <v>6</v>
      </c>
      <c r="B10" s="94">
        <v>4</v>
      </c>
      <c r="C10" s="81" t="str">
        <f>'Rounds of athletes'!C14</f>
        <v>Deanna</v>
      </c>
      <c r="D10" s="81" t="str">
        <f>'Rounds of athletes'!D14</f>
        <v>Flores</v>
      </c>
      <c r="E10" s="86" t="str">
        <f>'Rounds of athletes'!E14</f>
        <v>0</v>
      </c>
      <c r="F10" s="86">
        <f>'Rounds of athletes'!F14</f>
        <v>0</v>
      </c>
      <c r="G10" s="87">
        <v>4</v>
      </c>
      <c r="H10" s="90">
        <v>3</v>
      </c>
    </row>
    <row r="11" spans="1:8" ht="15" thickBot="1" x14ac:dyDescent="0.35">
      <c r="A11" s="86">
        <f>'Rounds of athletes'!A9</f>
        <v>3</v>
      </c>
      <c r="B11" s="84">
        <f>'Rounds of athletes'!B9</f>
        <v>5</v>
      </c>
      <c r="C11" s="81" t="str">
        <f>VLOOKUP(B11,'Competitor Roster'!A:B,2,FALSE)</f>
        <v>Megan</v>
      </c>
      <c r="D11" s="81" t="str">
        <f>VLOOKUP(C11,'Competitor Roster'!B:C,2,FALSE)</f>
        <v>Benefield-Castell</v>
      </c>
      <c r="E11" s="86" t="str">
        <f>'Rounds of athletes'!E9</f>
        <v>2</v>
      </c>
      <c r="F11" s="84">
        <f>'Rounds of athletes'!F9</f>
        <v>2</v>
      </c>
      <c r="G11"/>
    </row>
    <row r="12" spans="1:8" ht="15" thickBot="1" x14ac:dyDescent="0.35">
      <c r="A12" s="86" t="str">
        <f>'Rounds of athletes'!A17</f>
        <v xml:space="preserve"> </v>
      </c>
      <c r="B12" s="94">
        <v>5</v>
      </c>
      <c r="C12" s="81" t="str">
        <f>'Rounds of athletes'!C15</f>
        <v>Megan</v>
      </c>
      <c r="D12" s="81" t="str">
        <f>'Rounds of athletes'!D15</f>
        <v>Benefield-Castell</v>
      </c>
      <c r="E12" s="86" t="str">
        <f>'Rounds of athletes'!E15</f>
        <v>2</v>
      </c>
      <c r="F12" s="86">
        <f>'Rounds of athletes'!F15</f>
        <v>3</v>
      </c>
      <c r="G12" s="87">
        <v>11</v>
      </c>
      <c r="H12" s="90">
        <v>1</v>
      </c>
    </row>
    <row r="13" spans="1:8" ht="15" thickBot="1" x14ac:dyDescent="0.35">
      <c r="A13" s="86" t="s">
        <v>10</v>
      </c>
      <c r="B13" s="84">
        <f>'Rounds of athletes'!B10</f>
        <v>6</v>
      </c>
      <c r="C13" s="81" t="str">
        <f>VLOOKUP(B13,'Competitor Roster'!A:B,2,FALSE)</f>
        <v>Adrienne</v>
      </c>
      <c r="D13" s="81" t="str">
        <f>VLOOKUP(C13,'Competitor Roster'!B:C,2,FALSE)</f>
        <v>Snyder</v>
      </c>
      <c r="E13" s="86" t="str">
        <f>'Rounds of athletes'!E10</f>
        <v>1</v>
      </c>
      <c r="F13" s="86">
        <f>'Rounds of athletes'!F10</f>
        <v>1</v>
      </c>
      <c r="G13"/>
    </row>
    <row r="14" spans="1:8" ht="15" thickBot="1" x14ac:dyDescent="0.35">
      <c r="A14" s="86" t="s">
        <v>10</v>
      </c>
      <c r="B14" s="94">
        <v>6</v>
      </c>
      <c r="C14" s="81" t="str">
        <f>'Rounds of athletes'!C17</f>
        <v>Adrienne</v>
      </c>
      <c r="D14" s="81" t="str">
        <f>'Rounds of athletes'!D17</f>
        <v>Snyder</v>
      </c>
      <c r="E14" s="86" t="str">
        <f>'Rounds of athletes'!E17</f>
        <v>2</v>
      </c>
      <c r="F14" s="86">
        <f>'Rounds of athletes'!F17</f>
        <v>3</v>
      </c>
      <c r="G14" s="87">
        <v>6</v>
      </c>
      <c r="H14" s="90">
        <v>2</v>
      </c>
    </row>
    <row r="15" spans="1:8" x14ac:dyDescent="0.3">
      <c r="A15" s="86"/>
      <c r="B15" s="84"/>
      <c r="C15" s="81"/>
      <c r="D15" s="81"/>
      <c r="E15" s="86"/>
      <c r="F15" s="86"/>
      <c r="G15"/>
    </row>
    <row r="16" spans="1:8" x14ac:dyDescent="0.3">
      <c r="A16" s="86"/>
      <c r="B16" s="84"/>
      <c r="C16" s="81"/>
      <c r="D16" s="81"/>
      <c r="E16" s="86"/>
      <c r="F16" s="86"/>
      <c r="G16"/>
    </row>
    <row r="17" spans="1:7" x14ac:dyDescent="0.3">
      <c r="A17" s="86"/>
      <c r="B17" s="94"/>
      <c r="C17" s="81"/>
      <c r="D17" s="81"/>
      <c r="E17" s="86"/>
      <c r="F17" s="86"/>
      <c r="G17"/>
    </row>
    <row r="18" spans="1:7" x14ac:dyDescent="0.3">
      <c r="A18" s="86"/>
      <c r="B18" s="94"/>
      <c r="C18" s="81"/>
      <c r="D18" s="81"/>
      <c r="E18" s="86"/>
      <c r="F18" s="86"/>
      <c r="G18"/>
    </row>
    <row r="19" spans="1:7" x14ac:dyDescent="0.3">
      <c r="A19" s="86"/>
      <c r="B19" s="84"/>
      <c r="C19" s="81"/>
      <c r="D19" s="81"/>
      <c r="E19" s="86"/>
      <c r="F19" s="86"/>
      <c r="G19"/>
    </row>
    <row r="20" spans="1:7" x14ac:dyDescent="0.3">
      <c r="A20" s="86"/>
      <c r="B20" s="84"/>
      <c r="C20" s="81"/>
      <c r="D20" s="81"/>
      <c r="E20" s="86"/>
      <c r="F20" s="86"/>
      <c r="G20"/>
    </row>
    <row r="21" spans="1:7" x14ac:dyDescent="0.3">
      <c r="A21" s="86"/>
      <c r="B21" s="94"/>
      <c r="C21" s="81"/>
      <c r="D21" s="81"/>
      <c r="E21" s="86"/>
      <c r="F21" s="86"/>
      <c r="G21"/>
    </row>
    <row r="22" spans="1:7" x14ac:dyDescent="0.3">
      <c r="A22" s="86"/>
      <c r="B22" s="94"/>
      <c r="C22" s="81"/>
      <c r="D22" s="81"/>
      <c r="E22" s="86"/>
      <c r="F22" s="86"/>
      <c r="G22"/>
    </row>
  </sheetData>
  <sortState xmlns:xlrd2="http://schemas.microsoft.com/office/spreadsheetml/2017/richdata2" ref="A3:E14">
    <sortCondition ref="B3:B14"/>
  </sortState>
  <pageMargins left="0.7" right="0.7" top="0.75" bottom="0.75" header="0.3" footer="0.3"/>
  <pageSetup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F31"/>
  <sheetViews>
    <sheetView workbookViewId="0">
      <pane ySplit="4" topLeftCell="A6" activePane="bottomLeft" state="frozen"/>
      <selection pane="bottomLeft" activeCell="H18" sqref="H18"/>
    </sheetView>
  </sheetViews>
  <sheetFormatPr defaultRowHeight="14.4" x14ac:dyDescent="0.3"/>
  <cols>
    <col min="1" max="1" width="7.6640625" customWidth="1"/>
    <col min="2" max="2" width="4.6640625" style="2" customWidth="1"/>
    <col min="3" max="3" width="24.6640625" style="2" customWidth="1"/>
    <col min="4" max="4" width="12.6640625" style="2" customWidth="1"/>
    <col min="6" max="6" width="24.6640625" customWidth="1"/>
  </cols>
  <sheetData>
    <row r="2" spans="1:5" ht="15" thickBot="1" x14ac:dyDescent="0.35"/>
    <row r="3" spans="1:5" ht="21" x14ac:dyDescent="0.4">
      <c r="A3" s="38" t="s">
        <v>79</v>
      </c>
      <c r="B3" s="39"/>
      <c r="C3" s="39" t="s">
        <v>71</v>
      </c>
      <c r="D3" s="66" t="s">
        <v>45</v>
      </c>
    </row>
    <row r="4" spans="1:5" ht="15" thickBot="1" x14ac:dyDescent="0.35">
      <c r="A4" s="50" t="s">
        <v>46</v>
      </c>
      <c r="B4" s="43" t="s">
        <v>47</v>
      </c>
      <c r="C4" s="43" t="s">
        <v>48</v>
      </c>
      <c r="D4" s="67" t="s">
        <v>49</v>
      </c>
      <c r="E4" s="61" t="s">
        <v>66</v>
      </c>
    </row>
    <row r="5" spans="1:5" x14ac:dyDescent="0.3">
      <c r="A5" s="41">
        <v>1</v>
      </c>
      <c r="B5" s="24">
        <v>1</v>
      </c>
      <c r="C5" s="81" t="str">
        <f>VLOOKUP(B5,'Competitor Roster'!A:B,2,FALSE)</f>
        <v>Emma</v>
      </c>
      <c r="D5" s="88" t="s">
        <v>74</v>
      </c>
      <c r="E5" s="68">
        <v>3</v>
      </c>
    </row>
    <row r="6" spans="1:5" x14ac:dyDescent="0.3">
      <c r="A6" s="41"/>
      <c r="B6" s="24">
        <v>2</v>
      </c>
      <c r="C6" s="81" t="str">
        <f>VLOOKUP(B6,'Competitor Roster'!A:B,2,FALSE)</f>
        <v>Naomi</v>
      </c>
      <c r="D6" s="89">
        <v>0</v>
      </c>
      <c r="E6" s="72">
        <v>0</v>
      </c>
    </row>
    <row r="7" spans="1:5" x14ac:dyDescent="0.3">
      <c r="A7" s="41">
        <v>2</v>
      </c>
      <c r="B7" s="24">
        <v>3</v>
      </c>
      <c r="C7" s="81" t="str">
        <f>VLOOKUP(B7,'Competitor Roster'!A:B,2,FALSE)</f>
        <v>Jennifer</v>
      </c>
      <c r="D7" s="77" t="s">
        <v>74</v>
      </c>
      <c r="E7" s="69">
        <v>2</v>
      </c>
    </row>
    <row r="8" spans="1:5" x14ac:dyDescent="0.3">
      <c r="A8" s="2"/>
      <c r="B8" s="24">
        <v>4</v>
      </c>
      <c r="C8" s="81" t="str">
        <f>VLOOKUP(B8,'Competitor Roster'!A:B,2,FALSE)</f>
        <v>Deanna</v>
      </c>
      <c r="D8" s="77" t="s">
        <v>75</v>
      </c>
      <c r="E8" s="69">
        <v>1</v>
      </c>
    </row>
    <row r="9" spans="1:5" x14ac:dyDescent="0.3">
      <c r="A9" s="41">
        <v>3</v>
      </c>
      <c r="B9" s="24">
        <v>5</v>
      </c>
      <c r="C9" s="81" t="str">
        <f>VLOOKUP(B9,'Competitor Roster'!A:B,2,FALSE)</f>
        <v>Megan</v>
      </c>
      <c r="D9" s="77" t="s">
        <v>75</v>
      </c>
      <c r="E9" s="69">
        <v>1</v>
      </c>
    </row>
    <row r="10" spans="1:5" x14ac:dyDescent="0.3">
      <c r="A10" s="24"/>
      <c r="B10" s="24">
        <v>6</v>
      </c>
      <c r="C10" s="81" t="str">
        <f>VLOOKUP(B10,'Competitor Roster'!A:B,2,FALSE)</f>
        <v>Adrienne</v>
      </c>
      <c r="D10" s="77" t="s">
        <v>74</v>
      </c>
      <c r="E10" s="69">
        <v>2</v>
      </c>
    </row>
    <row r="11" spans="1:5" x14ac:dyDescent="0.3">
      <c r="A11" s="24" t="s">
        <v>59</v>
      </c>
      <c r="B11" s="24">
        <v>7</v>
      </c>
      <c r="C11" s="81" t="s">
        <v>77</v>
      </c>
      <c r="D11" s="77"/>
      <c r="E11" s="69">
        <v>0</v>
      </c>
    </row>
    <row r="12" spans="1:5" ht="15.6" x14ac:dyDescent="0.3">
      <c r="A12" s="80"/>
      <c r="B12" s="81" t="s">
        <v>10</v>
      </c>
      <c r="C12" s="82" t="s">
        <v>68</v>
      </c>
      <c r="D12" s="77"/>
      <c r="E12" s="69"/>
    </row>
    <row r="13" spans="1:5" x14ac:dyDescent="0.3">
      <c r="A13" s="41">
        <v>4</v>
      </c>
      <c r="B13" s="81">
        <v>7</v>
      </c>
      <c r="C13" s="81" t="e">
        <f>VLOOKUP(B13,'Competitor Roster'!A:B,2,FALSE)</f>
        <v>#N/A</v>
      </c>
      <c r="D13" s="77" t="s">
        <v>74</v>
      </c>
      <c r="E13" s="69">
        <v>2</v>
      </c>
    </row>
    <row r="14" spans="1:5" x14ac:dyDescent="0.3">
      <c r="B14" s="24">
        <v>1</v>
      </c>
      <c r="C14" s="81" t="str">
        <f>VLOOKUP(B14,'Competitor Roster'!A:B,2,FALSE)</f>
        <v>Emma</v>
      </c>
      <c r="D14" s="89">
        <v>1</v>
      </c>
      <c r="E14" s="69">
        <v>1</v>
      </c>
    </row>
    <row r="15" spans="1:5" x14ac:dyDescent="0.3">
      <c r="A15" s="41">
        <v>5</v>
      </c>
      <c r="B15" s="24">
        <v>2</v>
      </c>
      <c r="C15" s="81" t="str">
        <f>VLOOKUP(B15,'Competitor Roster'!A:B,2,FALSE)</f>
        <v>Naomi</v>
      </c>
      <c r="D15" s="77" t="s">
        <v>75</v>
      </c>
      <c r="E15" s="69">
        <v>1</v>
      </c>
    </row>
    <row r="16" spans="1:5" x14ac:dyDescent="0.3">
      <c r="A16" s="41"/>
      <c r="B16" s="24">
        <v>3</v>
      </c>
      <c r="C16" s="81" t="str">
        <f>VLOOKUP(B16,'Competitor Roster'!A:B,2,FALSE)</f>
        <v>Jennifer</v>
      </c>
      <c r="D16" s="77" t="s">
        <v>74</v>
      </c>
      <c r="E16" s="69">
        <v>2</v>
      </c>
    </row>
    <row r="17" spans="1:6" x14ac:dyDescent="0.3">
      <c r="A17" s="41">
        <v>6</v>
      </c>
      <c r="B17" s="24">
        <v>4</v>
      </c>
      <c r="C17" s="81" t="str">
        <f>VLOOKUP(B17,'Competitor Roster'!A:B,2,FALSE)</f>
        <v>Deanna</v>
      </c>
      <c r="D17" s="77" t="s">
        <v>74</v>
      </c>
      <c r="E17" s="69">
        <v>3</v>
      </c>
    </row>
    <row r="18" spans="1:6" x14ac:dyDescent="0.3">
      <c r="A18" s="24" t="s">
        <v>10</v>
      </c>
      <c r="B18" s="24">
        <v>5</v>
      </c>
      <c r="C18" s="81" t="str">
        <f>VLOOKUP(B18,'Competitor Roster'!A:B,2,FALSE)</f>
        <v>Megan</v>
      </c>
      <c r="D18" s="77" t="s">
        <v>76</v>
      </c>
      <c r="E18" s="69">
        <v>0</v>
      </c>
    </row>
    <row r="19" spans="1:6" x14ac:dyDescent="0.3">
      <c r="A19" s="24">
        <v>7</v>
      </c>
      <c r="B19" s="24">
        <v>6</v>
      </c>
      <c r="C19" s="81" t="str">
        <f>VLOOKUP(B19,'Competitor Roster'!A:B,2,FALSE)</f>
        <v>Adrienne</v>
      </c>
      <c r="D19" s="77" t="s">
        <v>75</v>
      </c>
      <c r="E19" s="69">
        <v>1</v>
      </c>
    </row>
    <row r="20" spans="1:6" x14ac:dyDescent="0.3">
      <c r="A20" s="24"/>
      <c r="B20" s="24">
        <v>7</v>
      </c>
      <c r="C20" s="81" t="e">
        <f>VLOOKUP(B20,'Competitor Roster'!A:B,2,FALSE)</f>
        <v>#N/A</v>
      </c>
      <c r="D20" s="99" t="s">
        <v>74</v>
      </c>
      <c r="E20" s="63">
        <v>2</v>
      </c>
    </row>
    <row r="21" spans="1:6" x14ac:dyDescent="0.3">
      <c r="A21" s="10" t="s">
        <v>73</v>
      </c>
      <c r="B21" s="81"/>
      <c r="D21" s="4"/>
      <c r="E21" s="10"/>
    </row>
    <row r="22" spans="1:6" x14ac:dyDescent="0.3">
      <c r="A22" s="83">
        <v>8</v>
      </c>
      <c r="B22" s="92"/>
      <c r="C22" s="81" t="e">
        <f>VLOOKUP(B22,'Competitor Roster'!A:B,2,FALSE)</f>
        <v>#N/A</v>
      </c>
      <c r="D22" s="77"/>
      <c r="E22" s="69"/>
    </row>
    <row r="23" spans="1:6" x14ac:dyDescent="0.3">
      <c r="A23" s="83"/>
      <c r="B23" s="92"/>
      <c r="C23" s="81" t="e">
        <f>VLOOKUP(B23,'Competitor Roster'!A:B,2,FALSE)</f>
        <v>#N/A</v>
      </c>
      <c r="D23" s="77"/>
      <c r="E23" s="69"/>
    </row>
    <row r="24" spans="1:6" x14ac:dyDescent="0.3">
      <c r="A24" s="83">
        <v>8</v>
      </c>
      <c r="B24" s="92"/>
      <c r="C24" s="81" t="e">
        <f>VLOOKUP(B24,'Competitor Roster'!A:B,2,FALSE)</f>
        <v>#N/A</v>
      </c>
      <c r="D24" s="77"/>
      <c r="E24" s="69"/>
    </row>
    <row r="25" spans="1:6" x14ac:dyDescent="0.3">
      <c r="A25" s="83"/>
      <c r="B25" s="92"/>
      <c r="C25" s="81" t="e">
        <f>VLOOKUP(B25,'Competitor Roster'!A:B,2,FALSE)</f>
        <v>#N/A</v>
      </c>
      <c r="D25" s="77"/>
      <c r="E25" s="69"/>
    </row>
    <row r="26" spans="1:6" x14ac:dyDescent="0.3">
      <c r="A26" s="96" t="s">
        <v>73</v>
      </c>
      <c r="B26" s="84"/>
      <c r="C26" s="28"/>
      <c r="D26" s="97"/>
      <c r="E26" s="98"/>
    </row>
    <row r="27" spans="1:6" x14ac:dyDescent="0.3">
      <c r="A27" s="83">
        <v>9</v>
      </c>
      <c r="B27" s="92"/>
      <c r="C27" s="81" t="e">
        <f>VLOOKUP(B27,'Competitor Roster'!A:B,2,FALSE)</f>
        <v>#N/A</v>
      </c>
      <c r="D27" s="77"/>
      <c r="E27" s="69"/>
    </row>
    <row r="28" spans="1:6" x14ac:dyDescent="0.3">
      <c r="A28" s="83"/>
      <c r="B28" s="92"/>
      <c r="C28" s="81" t="e">
        <f>VLOOKUP(B28,'Competitor Roster'!A:B,2,FALSE)</f>
        <v>#N/A</v>
      </c>
      <c r="D28" s="78"/>
      <c r="E28" s="73"/>
    </row>
    <row r="29" spans="1:6" x14ac:dyDescent="0.3">
      <c r="A29" s="83">
        <v>10</v>
      </c>
      <c r="B29" s="92"/>
      <c r="C29" s="81" t="e">
        <f>VLOOKUP(B29,'Competitor Roster'!A:B,2,FALSE)</f>
        <v>#N/A</v>
      </c>
      <c r="D29" s="77"/>
      <c r="E29" s="69"/>
    </row>
    <row r="30" spans="1:6" ht="15" thickBot="1" x14ac:dyDescent="0.35">
      <c r="A30" s="84"/>
      <c r="B30" s="92"/>
      <c r="C30" s="81" t="e">
        <f>VLOOKUP(B30,'Competitor Roster'!A:B,2,FALSE)</f>
        <v>#N/A</v>
      </c>
      <c r="D30" s="79"/>
      <c r="E30" s="63"/>
    </row>
    <row r="31" spans="1:6" ht="174.6" x14ac:dyDescent="0.3">
      <c r="C31" s="52" t="s">
        <v>56</v>
      </c>
      <c r="F31" s="52" t="s">
        <v>57</v>
      </c>
    </row>
  </sheetData>
  <pageMargins left="0.7" right="0.7" top="0.75" bottom="0.75" header="0.3" footer="0.3"/>
  <pageSetup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
  <sheetViews>
    <sheetView workbookViewId="0">
      <pane ySplit="2" topLeftCell="A6" activePane="bottomLeft" state="frozen"/>
      <selection pane="bottomLeft" activeCell="K18" sqref="K18"/>
    </sheetView>
  </sheetViews>
  <sheetFormatPr defaultRowHeight="14.4" x14ac:dyDescent="0.3"/>
  <cols>
    <col min="1" max="1" width="9.109375" style="2" customWidth="1"/>
    <col min="2" max="2" width="4.6640625" style="2" customWidth="1"/>
    <col min="3" max="3" width="12.88671875" style="2" bestFit="1" customWidth="1"/>
    <col min="4" max="4" width="8" style="2" customWidth="1"/>
    <col min="5" max="5" width="6.6640625" style="2" customWidth="1"/>
    <col min="6" max="6" width="7" style="10" customWidth="1"/>
    <col min="7" max="7" width="7" customWidth="1"/>
    <col min="8" max="8" width="12.88671875" bestFit="1" customWidth="1"/>
    <col min="9" max="9" width="7" customWidth="1"/>
    <col min="10" max="10" width="5.33203125" customWidth="1"/>
    <col min="11" max="11" width="11.109375" bestFit="1" customWidth="1"/>
    <col min="12" max="12" width="7" customWidth="1"/>
    <col min="13" max="13" width="5.33203125" customWidth="1"/>
    <col min="14" max="14" width="9.33203125" bestFit="1" customWidth="1"/>
    <col min="15" max="15" width="7" customWidth="1"/>
  </cols>
  <sheetData>
    <row r="1" spans="1:7" ht="25.8" x14ac:dyDescent="0.5">
      <c r="A1" s="76" t="s">
        <v>70</v>
      </c>
      <c r="B1" s="75"/>
      <c r="G1" s="10"/>
    </row>
    <row r="2" spans="1:7" x14ac:dyDescent="0.3">
      <c r="A2" s="4" t="str">
        <f>'Rounds of athletes'!A3</f>
        <v>Match #</v>
      </c>
      <c r="B2" s="71" t="str">
        <f>'Rounds of athletes'!B3</f>
        <v>Lot#</v>
      </c>
      <c r="C2" s="4" t="str">
        <f>'Rounds of athletes'!C3</f>
        <v>Women Middleweight</v>
      </c>
      <c r="D2" s="4" t="str">
        <f>'Rounds of athletes'!E3</f>
        <v>win-lose</v>
      </c>
      <c r="E2" s="71" t="str">
        <f>'Rounds of athletes'!F3</f>
        <v xml:space="preserve">Points </v>
      </c>
      <c r="F2" s="4" t="s">
        <v>69</v>
      </c>
      <c r="G2" s="10" t="s">
        <v>72</v>
      </c>
    </row>
    <row r="3" spans="1:7" ht="15" thickBot="1" x14ac:dyDescent="0.35">
      <c r="A3" s="81">
        <f>'Rounds of 7 athletes'!A5</f>
        <v>1</v>
      </c>
      <c r="B3" s="81">
        <f>'Rounds of 7 athletes'!B5</f>
        <v>1</v>
      </c>
      <c r="C3" s="81" t="str">
        <f>'Rounds of 7 athletes'!C5</f>
        <v>Emma</v>
      </c>
      <c r="D3" s="100" t="str">
        <f>'Rounds of 7 athletes'!D5</f>
        <v>2</v>
      </c>
      <c r="E3" s="81">
        <f>'Rounds of 7 athletes'!E5</f>
        <v>3</v>
      </c>
    </row>
    <row r="4" spans="1:7" ht="15" thickBot="1" x14ac:dyDescent="0.35">
      <c r="A4" s="86" t="s">
        <v>10</v>
      </c>
      <c r="B4" s="94">
        <f>'Rounds of 7 athletes'!B14</f>
        <v>1</v>
      </c>
      <c r="C4" s="93" t="str">
        <f>'Rounds of 7 athletes'!C14</f>
        <v>Emma</v>
      </c>
      <c r="D4" s="86">
        <f>'Rounds of 7 athletes'!D14</f>
        <v>1</v>
      </c>
      <c r="E4" s="86">
        <f>'Rounds of 7 athletes'!E14</f>
        <v>1</v>
      </c>
      <c r="F4" s="87">
        <f>SUM(E3:E4)</f>
        <v>4</v>
      </c>
      <c r="G4" s="90"/>
    </row>
    <row r="5" spans="1:7" ht="15" thickBot="1" x14ac:dyDescent="0.35">
      <c r="A5" s="86" t="s">
        <v>10</v>
      </c>
      <c r="B5" s="94">
        <f>'Rounds of 7 athletes'!B6</f>
        <v>2</v>
      </c>
      <c r="C5" s="86" t="str">
        <f>'Rounds of 7 athletes'!C6</f>
        <v>Naomi</v>
      </c>
      <c r="D5" s="86">
        <f>'Rounds of 7 athletes'!D6</f>
        <v>0</v>
      </c>
      <c r="E5" s="86">
        <f>'Rounds of 7 athletes'!E6</f>
        <v>0</v>
      </c>
    </row>
    <row r="6" spans="1:7" ht="15" thickBot="1" x14ac:dyDescent="0.35">
      <c r="A6" s="86">
        <f>'Rounds of 7 athletes'!A15</f>
        <v>5</v>
      </c>
      <c r="B6" s="84">
        <f>'Rounds of 7 athletes'!B15</f>
        <v>2</v>
      </c>
      <c r="C6" s="86" t="str">
        <f>'Rounds of 7 athletes'!C15</f>
        <v>Naomi</v>
      </c>
      <c r="D6" s="86" t="str">
        <f>'Rounds of 7 athletes'!D15</f>
        <v>1</v>
      </c>
      <c r="E6" s="86">
        <f>'Rounds of 7 athletes'!E15</f>
        <v>1</v>
      </c>
      <c r="F6" s="87">
        <f>SUM(E5:E6)</f>
        <v>1</v>
      </c>
      <c r="G6" s="90"/>
    </row>
    <row r="7" spans="1:7" ht="15" thickBot="1" x14ac:dyDescent="0.35">
      <c r="A7" s="86">
        <f>'Rounds of 7 athletes'!A7</f>
        <v>2</v>
      </c>
      <c r="B7" s="84">
        <f>'Rounds of 7 athletes'!B7</f>
        <v>3</v>
      </c>
      <c r="C7" s="86" t="str">
        <f>'Rounds of 7 athletes'!C7</f>
        <v>Jennifer</v>
      </c>
      <c r="D7" s="86" t="str">
        <f>'Rounds of 7 athletes'!D7</f>
        <v>2</v>
      </c>
      <c r="E7" s="86">
        <f>'Rounds of 7 athletes'!E7</f>
        <v>2</v>
      </c>
    </row>
    <row r="8" spans="1:7" ht="15" thickBot="1" x14ac:dyDescent="0.35">
      <c r="A8" s="86" t="s">
        <v>10</v>
      </c>
      <c r="B8" s="94">
        <f>'Rounds of 7 athletes'!B16</f>
        <v>3</v>
      </c>
      <c r="C8" s="93" t="str">
        <f>'Rounds of 7 athletes'!C16</f>
        <v>Jennifer</v>
      </c>
      <c r="D8" s="86" t="str">
        <f>'Rounds of 7 athletes'!D16</f>
        <v>2</v>
      </c>
      <c r="E8" s="86">
        <f>'Rounds of 7 athletes'!E16</f>
        <v>2</v>
      </c>
      <c r="F8" s="87">
        <f>SUM(E7:E8)</f>
        <v>4</v>
      </c>
      <c r="G8" s="90"/>
    </row>
    <row r="9" spans="1:7" ht="15" thickBot="1" x14ac:dyDescent="0.35">
      <c r="A9" s="86" t="s">
        <v>10</v>
      </c>
      <c r="B9" s="84">
        <f>'Rounds of 7 athletes'!B8</f>
        <v>4</v>
      </c>
      <c r="C9" s="86" t="str">
        <f>'Rounds of 7 athletes'!C8</f>
        <v>Deanna</v>
      </c>
      <c r="D9" s="86" t="str">
        <f>'Rounds of 7 athletes'!D8</f>
        <v>1</v>
      </c>
      <c r="E9" s="86">
        <f>'Rounds of 7 athletes'!E8</f>
        <v>1</v>
      </c>
    </row>
    <row r="10" spans="1:7" ht="15" thickBot="1" x14ac:dyDescent="0.35">
      <c r="A10" s="86">
        <f>'Rounds of 7 athletes'!A17</f>
        <v>6</v>
      </c>
      <c r="B10" s="84">
        <f>'Rounds of 7 athletes'!B17</f>
        <v>4</v>
      </c>
      <c r="C10" s="86" t="str">
        <f>'Rounds of 7 athletes'!C17</f>
        <v>Deanna</v>
      </c>
      <c r="D10" s="86" t="str">
        <f>'Rounds of 7 athletes'!D17</f>
        <v>2</v>
      </c>
      <c r="E10" s="86">
        <f>'Rounds of 7 athletes'!E17</f>
        <v>3</v>
      </c>
      <c r="F10" s="87">
        <f>SUM(E9:E10)</f>
        <v>4</v>
      </c>
      <c r="G10" s="90"/>
    </row>
    <row r="11" spans="1:7" ht="15" thickBot="1" x14ac:dyDescent="0.35">
      <c r="A11" s="86">
        <f>'Rounds of 7 athletes'!A9</f>
        <v>3</v>
      </c>
      <c r="B11" s="84">
        <f>'Rounds of 7 athletes'!B9</f>
        <v>5</v>
      </c>
      <c r="C11" s="86" t="str">
        <f>'Rounds of 7 athletes'!C9</f>
        <v>Megan</v>
      </c>
      <c r="D11" s="86" t="str">
        <f>'Rounds of 7 athletes'!D9</f>
        <v>1</v>
      </c>
      <c r="E11" s="86">
        <f>'Rounds of 7 athletes'!E9</f>
        <v>1</v>
      </c>
    </row>
    <row r="12" spans="1:7" ht="15" thickBot="1" x14ac:dyDescent="0.35">
      <c r="A12" s="86" t="str">
        <f>'Rounds of 7 athletes'!A18</f>
        <v xml:space="preserve"> </v>
      </c>
      <c r="B12" s="84">
        <f>'Rounds of 7 athletes'!B18</f>
        <v>5</v>
      </c>
      <c r="C12" s="86" t="str">
        <f>'Rounds of 7 athletes'!C18</f>
        <v>Megan</v>
      </c>
      <c r="D12" s="86" t="str">
        <f>'Rounds of 7 athletes'!D18</f>
        <v>0</v>
      </c>
      <c r="E12" s="86">
        <f>'Rounds of 7 athletes'!E18</f>
        <v>0</v>
      </c>
      <c r="F12" s="87">
        <f>SUM(E11:E12)</f>
        <v>1</v>
      </c>
      <c r="G12" s="90"/>
    </row>
    <row r="13" spans="1:7" ht="15" thickBot="1" x14ac:dyDescent="0.35">
      <c r="A13" s="86" t="s">
        <v>10</v>
      </c>
      <c r="B13" s="84">
        <f>'Rounds of 7 athletes'!B10</f>
        <v>6</v>
      </c>
      <c r="C13" s="86" t="str">
        <f>'Rounds of 7 athletes'!C10</f>
        <v>Adrienne</v>
      </c>
      <c r="D13" s="86" t="str">
        <f>'Rounds of 7 athletes'!D10</f>
        <v>2</v>
      </c>
      <c r="E13" s="86">
        <f>'Rounds of 7 athletes'!E10</f>
        <v>2</v>
      </c>
    </row>
    <row r="14" spans="1:7" ht="15" thickBot="1" x14ac:dyDescent="0.35">
      <c r="A14" s="86">
        <f>'Rounds of 7 athletes'!A19</f>
        <v>7</v>
      </c>
      <c r="B14" s="94">
        <f>'Rounds of 7 athletes'!B19</f>
        <v>6</v>
      </c>
      <c r="C14" s="86" t="str">
        <f>'Rounds of 7 athletes'!C19</f>
        <v>Adrienne</v>
      </c>
      <c r="D14" s="86" t="str">
        <f>'Rounds of 7 athletes'!D19</f>
        <v>1</v>
      </c>
      <c r="E14" s="86">
        <f>'Rounds of 7 athletes'!E19</f>
        <v>1</v>
      </c>
      <c r="F14" s="87">
        <f>SUM(E13:E14)</f>
        <v>3</v>
      </c>
      <c r="G14" s="90"/>
    </row>
    <row r="15" spans="1:7" x14ac:dyDescent="0.3">
      <c r="A15" s="86" t="str">
        <f>'Rounds of 7 athletes'!A11</f>
        <v>bye</v>
      </c>
      <c r="B15" s="94">
        <f>'Rounds of 7 athletes'!B11</f>
        <v>7</v>
      </c>
      <c r="C15" s="93" t="str">
        <f>'Rounds of 7 athletes'!C11</f>
        <v>G7</v>
      </c>
      <c r="D15" s="86">
        <f>'Rounds of 7 athletes'!D11</f>
        <v>0</v>
      </c>
      <c r="E15" s="86">
        <f>'Rounds of 7 athletes'!E11</f>
        <v>0</v>
      </c>
      <c r="F15"/>
    </row>
    <row r="16" spans="1:7" ht="15" thickBot="1" x14ac:dyDescent="0.35">
      <c r="A16" s="86">
        <f>'Rounds of 7 athletes'!A13</f>
        <v>4</v>
      </c>
      <c r="B16" s="84">
        <f>'Rounds of 7 athletes'!B13</f>
        <v>7</v>
      </c>
      <c r="C16" s="86" t="e">
        <f>'Rounds of 7 athletes'!C13</f>
        <v>#N/A</v>
      </c>
      <c r="D16" s="86" t="str">
        <f>'Rounds of 7 athletes'!D13</f>
        <v>2</v>
      </c>
      <c r="E16" s="84">
        <f>'Rounds of 7 athletes'!E13</f>
        <v>2</v>
      </c>
      <c r="F16"/>
    </row>
    <row r="17" spans="1:7" ht="15" thickBot="1" x14ac:dyDescent="0.35">
      <c r="A17" s="86" t="s">
        <v>10</v>
      </c>
      <c r="B17" s="94">
        <f>'Rounds of 7 athletes'!B20</f>
        <v>7</v>
      </c>
      <c r="C17" s="93" t="e">
        <f>'Rounds of 7 athletes'!C20</f>
        <v>#N/A</v>
      </c>
      <c r="D17" s="86" t="str">
        <f>'Rounds of 7 athletes'!D20</f>
        <v>2</v>
      </c>
      <c r="E17" s="86">
        <f>'Rounds of 7 athletes'!E20</f>
        <v>2</v>
      </c>
      <c r="F17" s="87">
        <f>SUM(E16:E17)</f>
        <v>4</v>
      </c>
      <c r="G17" s="90"/>
    </row>
    <row r="18" spans="1:7" x14ac:dyDescent="0.3">
      <c r="A18" s="86">
        <f>'Rounds of athletes'!A24</f>
        <v>9</v>
      </c>
      <c r="B18" s="84">
        <f>'Rounds of athletes'!B24</f>
        <v>5</v>
      </c>
      <c r="C18" s="86" t="str">
        <f>'Rounds of athletes'!C24</f>
        <v>Megan</v>
      </c>
      <c r="D18" s="86" t="str">
        <f>'Rounds of athletes'!E24</f>
        <v>2</v>
      </c>
      <c r="E18" s="86">
        <f>'Rounds of athletes'!F24</f>
        <v>3</v>
      </c>
      <c r="F18"/>
    </row>
    <row r="19" spans="1:7" x14ac:dyDescent="0.3">
      <c r="A19" s="86" t="s">
        <v>10</v>
      </c>
      <c r="B19" s="84">
        <f>'Rounds of athletes'!B25</f>
        <v>6</v>
      </c>
      <c r="C19" s="86" t="str">
        <f>'Rounds of athletes'!C25</f>
        <v>Adrienne</v>
      </c>
      <c r="D19" s="86" t="str">
        <f>'Rounds of athletes'!E25</f>
        <v>0</v>
      </c>
      <c r="E19" s="86">
        <f>'Rounds of athletes'!F25</f>
        <v>0</v>
      </c>
      <c r="F19"/>
    </row>
    <row r="20" spans="1:7" x14ac:dyDescent="0.3">
      <c r="A20" s="86">
        <f>'Rounds of athletes'!A26</f>
        <v>0</v>
      </c>
      <c r="B20" s="94">
        <f>'Rounds of athletes'!B26</f>
        <v>0</v>
      </c>
      <c r="C20" s="86">
        <f>'Rounds of athletes'!C26</f>
        <v>0</v>
      </c>
      <c r="D20" s="86">
        <f>'Rounds of athletes'!E26</f>
        <v>0</v>
      </c>
      <c r="E20" s="86">
        <f>'Rounds of athletes'!F26</f>
        <v>0</v>
      </c>
      <c r="F20"/>
    </row>
    <row r="21" spans="1:7" x14ac:dyDescent="0.3">
      <c r="A21" s="86" t="s">
        <v>10</v>
      </c>
      <c r="B21" s="94">
        <f>'Rounds of athletes'!B27</f>
        <v>0</v>
      </c>
      <c r="C21" s="93">
        <f>'Rounds of athletes'!C27</f>
        <v>0</v>
      </c>
      <c r="D21" s="86">
        <f>'Rounds of athletes'!E27</f>
        <v>0</v>
      </c>
      <c r="E21" s="86">
        <f>'Rounds of athletes'!F27</f>
        <v>0</v>
      </c>
      <c r="F21"/>
    </row>
  </sheetData>
  <sortState xmlns:xlrd2="http://schemas.microsoft.com/office/spreadsheetml/2017/richdata2" ref="A3:E18">
    <sortCondition ref="B3:B18"/>
  </sortState>
  <pageMargins left="0.7" right="0.7" top="0.75" bottom="0.75" header="0.3" footer="0.3"/>
  <pageSetup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1"/>
  <sheetViews>
    <sheetView workbookViewId="0">
      <pane ySplit="2" topLeftCell="A6" activePane="bottomLeft" state="frozen"/>
      <selection pane="bottomLeft" activeCell="J21" sqref="J21"/>
    </sheetView>
  </sheetViews>
  <sheetFormatPr defaultRowHeight="14.4" x14ac:dyDescent="0.3"/>
  <cols>
    <col min="1" max="1" width="9.109375" style="2" customWidth="1"/>
    <col min="2" max="2" width="4.6640625" style="2" customWidth="1"/>
    <col min="3" max="3" width="12.88671875" style="2" bestFit="1" customWidth="1"/>
    <col min="4" max="4" width="8" style="2" customWidth="1"/>
    <col min="5" max="5" width="6.6640625" style="2" customWidth="1"/>
    <col min="6" max="6" width="7" style="10" customWidth="1"/>
    <col min="7" max="7" width="7" customWidth="1"/>
    <col min="8" max="8" width="12.88671875" bestFit="1" customWidth="1"/>
    <col min="9" max="9" width="7" customWidth="1"/>
    <col min="10" max="10" width="5.33203125" customWidth="1"/>
    <col min="11" max="11" width="11.109375" bestFit="1" customWidth="1"/>
    <col min="12" max="12" width="7" customWidth="1"/>
    <col min="13" max="13" width="5.33203125" customWidth="1"/>
    <col min="14" max="14" width="9.33203125" bestFit="1" customWidth="1"/>
    <col min="15" max="15" width="7" customWidth="1"/>
  </cols>
  <sheetData>
    <row r="1" spans="1:7" ht="25.8" x14ac:dyDescent="0.5">
      <c r="A1" s="76" t="s">
        <v>70</v>
      </c>
      <c r="B1" s="75"/>
      <c r="G1" s="10"/>
    </row>
    <row r="2" spans="1:7" x14ac:dyDescent="0.3">
      <c r="A2" s="4" t="str">
        <f>'Rounds of athletes'!A3</f>
        <v>Match #</v>
      </c>
      <c r="B2" s="71" t="str">
        <f>'Rounds of athletes'!B3</f>
        <v>Lot#</v>
      </c>
      <c r="C2" s="4" t="str">
        <f>'Rounds of athletes'!C3</f>
        <v>Women Middleweight</v>
      </c>
      <c r="D2" s="4" t="str">
        <f>'Rounds of athletes'!E3</f>
        <v>win-lose</v>
      </c>
      <c r="E2" s="71" t="str">
        <f>'Rounds of athletes'!F3</f>
        <v xml:space="preserve">Points </v>
      </c>
      <c r="F2" s="4" t="s">
        <v>69</v>
      </c>
      <c r="G2" s="10" t="s">
        <v>72</v>
      </c>
    </row>
    <row r="3" spans="1:7" ht="15" thickBot="1" x14ac:dyDescent="0.35">
      <c r="A3" s="81">
        <f>'Rounds of 7 athletes'!A5</f>
        <v>1</v>
      </c>
      <c r="B3" s="81">
        <f>'Rounds of 7 athletes'!B5</f>
        <v>1</v>
      </c>
      <c r="C3" s="81" t="str">
        <f>'Rounds of 7 athletes'!C5</f>
        <v>Emma</v>
      </c>
      <c r="D3" s="100" t="str">
        <f>'Rounds of 7 athletes'!D5</f>
        <v>2</v>
      </c>
      <c r="E3" s="81">
        <f>'Rounds of 7 athletes'!E5</f>
        <v>3</v>
      </c>
    </row>
    <row r="4" spans="1:7" ht="15" thickBot="1" x14ac:dyDescent="0.35">
      <c r="A4" s="86" t="s">
        <v>10</v>
      </c>
      <c r="B4" s="94">
        <f>'Rounds of 7 athletes'!B14</f>
        <v>1</v>
      </c>
      <c r="C4" s="93" t="str">
        <f>'Rounds of 7 athletes'!C14</f>
        <v>Emma</v>
      </c>
      <c r="D4" s="86">
        <f>'Rounds of 7 athletes'!D14</f>
        <v>1</v>
      </c>
      <c r="E4" s="86">
        <f>'Rounds of 7 athletes'!E14</f>
        <v>1</v>
      </c>
      <c r="F4" s="87">
        <f>SUM(E3:E4)</f>
        <v>4</v>
      </c>
      <c r="G4" s="90"/>
    </row>
    <row r="5" spans="1:7" ht="15" thickBot="1" x14ac:dyDescent="0.35">
      <c r="A5" s="86" t="s">
        <v>10</v>
      </c>
      <c r="B5" s="94">
        <f>'Rounds of 7 athletes'!B6</f>
        <v>2</v>
      </c>
      <c r="C5" s="86" t="str">
        <f>'Rounds of 7 athletes'!C6</f>
        <v>Naomi</v>
      </c>
      <c r="D5" s="86">
        <f>'Rounds of 7 athletes'!D6</f>
        <v>0</v>
      </c>
      <c r="E5" s="86">
        <f>'Rounds of 7 athletes'!E6</f>
        <v>0</v>
      </c>
    </row>
    <row r="6" spans="1:7" ht="15" thickBot="1" x14ac:dyDescent="0.35">
      <c r="A6" s="86">
        <f>'Rounds of 7 athletes'!A15</f>
        <v>5</v>
      </c>
      <c r="B6" s="84">
        <f>'Rounds of 7 athletes'!B15</f>
        <v>2</v>
      </c>
      <c r="C6" s="86" t="str">
        <f>'Rounds of 7 athletes'!C15</f>
        <v>Naomi</v>
      </c>
      <c r="D6" s="86" t="str">
        <f>'Rounds of 7 athletes'!D15</f>
        <v>1</v>
      </c>
      <c r="E6" s="86">
        <f>'Rounds of 7 athletes'!E15</f>
        <v>1</v>
      </c>
      <c r="F6" s="87">
        <f>SUM(E5:E6)</f>
        <v>1</v>
      </c>
      <c r="G6" s="90"/>
    </row>
    <row r="7" spans="1:7" ht="15" thickBot="1" x14ac:dyDescent="0.35">
      <c r="A7" s="86">
        <f>'Rounds of 7 athletes'!A7</f>
        <v>2</v>
      </c>
      <c r="B7" s="84">
        <f>'Rounds of 7 athletes'!B7</f>
        <v>3</v>
      </c>
      <c r="C7" s="86" t="str">
        <f>'Rounds of 7 athletes'!C7</f>
        <v>Jennifer</v>
      </c>
      <c r="D7" s="86" t="str">
        <f>'Rounds of 7 athletes'!D7</f>
        <v>2</v>
      </c>
      <c r="E7" s="86">
        <f>'Rounds of 7 athletes'!E7</f>
        <v>2</v>
      </c>
    </row>
    <row r="8" spans="1:7" ht="15" thickBot="1" x14ac:dyDescent="0.35">
      <c r="A8" s="86" t="s">
        <v>10</v>
      </c>
      <c r="B8" s="94">
        <f>'Rounds of 7 athletes'!B16</f>
        <v>3</v>
      </c>
      <c r="C8" s="93" t="str">
        <f>'Rounds of 7 athletes'!C16</f>
        <v>Jennifer</v>
      </c>
      <c r="D8" s="86" t="str">
        <f>'Rounds of 7 athletes'!D16</f>
        <v>2</v>
      </c>
      <c r="E8" s="86">
        <f>'Rounds of 7 athletes'!E16</f>
        <v>2</v>
      </c>
      <c r="F8" s="87">
        <f>SUM(E7:E8)</f>
        <v>4</v>
      </c>
      <c r="G8" s="90"/>
    </row>
    <row r="9" spans="1:7" ht="15" thickBot="1" x14ac:dyDescent="0.35">
      <c r="A9" s="86" t="s">
        <v>10</v>
      </c>
      <c r="B9" s="84">
        <f>'Rounds of 7 athletes'!B8</f>
        <v>4</v>
      </c>
      <c r="C9" s="86" t="str">
        <f>'Rounds of 7 athletes'!C8</f>
        <v>Deanna</v>
      </c>
      <c r="D9" s="86" t="str">
        <f>'Rounds of 7 athletes'!D8</f>
        <v>1</v>
      </c>
      <c r="E9" s="86">
        <f>'Rounds of 7 athletes'!E8</f>
        <v>1</v>
      </c>
    </row>
    <row r="10" spans="1:7" ht="15" thickBot="1" x14ac:dyDescent="0.35">
      <c r="A10" s="86">
        <f>'Rounds of 7 athletes'!A17</f>
        <v>6</v>
      </c>
      <c r="B10" s="84">
        <f>'Rounds of 7 athletes'!B17</f>
        <v>4</v>
      </c>
      <c r="C10" s="86" t="str">
        <f>'Rounds of 7 athletes'!C17</f>
        <v>Deanna</v>
      </c>
      <c r="D10" s="86" t="str">
        <f>'Rounds of 7 athletes'!D17</f>
        <v>2</v>
      </c>
      <c r="E10" s="86">
        <f>'Rounds of 7 athletes'!E17</f>
        <v>3</v>
      </c>
      <c r="F10" s="87">
        <f>SUM(E9:E10)</f>
        <v>4</v>
      </c>
      <c r="G10" s="90"/>
    </row>
    <row r="11" spans="1:7" ht="15" thickBot="1" x14ac:dyDescent="0.35">
      <c r="A11" s="86">
        <f>'Rounds of 7 athletes'!A9</f>
        <v>3</v>
      </c>
      <c r="B11" s="84">
        <f>'Rounds of 7 athletes'!B9</f>
        <v>5</v>
      </c>
      <c r="C11" s="86" t="str">
        <f>'Rounds of 7 athletes'!C9</f>
        <v>Megan</v>
      </c>
      <c r="D11" s="86" t="str">
        <f>'Rounds of 7 athletes'!D9</f>
        <v>1</v>
      </c>
      <c r="E11" s="86">
        <f>'Rounds of 7 athletes'!E9</f>
        <v>1</v>
      </c>
    </row>
    <row r="12" spans="1:7" ht="15" thickBot="1" x14ac:dyDescent="0.35">
      <c r="A12" s="86" t="str">
        <f>'Rounds of 7 athletes'!A18</f>
        <v xml:space="preserve"> </v>
      </c>
      <c r="B12" s="84">
        <f>'Rounds of 7 athletes'!B18</f>
        <v>5</v>
      </c>
      <c r="C12" s="86" t="str">
        <f>'Rounds of 7 athletes'!C18</f>
        <v>Megan</v>
      </c>
      <c r="D12" s="86" t="str">
        <f>'Rounds of 7 athletes'!D18</f>
        <v>0</v>
      </c>
      <c r="E12" s="86">
        <f>'Rounds of 7 athletes'!E18</f>
        <v>0</v>
      </c>
      <c r="F12" s="87">
        <f>SUM(E11:E12)</f>
        <v>1</v>
      </c>
      <c r="G12" s="90"/>
    </row>
    <row r="13" spans="1:7" ht="15" thickBot="1" x14ac:dyDescent="0.35">
      <c r="A13" s="86" t="s">
        <v>10</v>
      </c>
      <c r="B13" s="84">
        <f>'Rounds of 7 athletes'!B10</f>
        <v>6</v>
      </c>
      <c r="C13" s="86" t="str">
        <f>'Rounds of 7 athletes'!C10</f>
        <v>Adrienne</v>
      </c>
      <c r="D13" s="86" t="str">
        <f>'Rounds of 7 athletes'!D10</f>
        <v>2</v>
      </c>
      <c r="E13" s="86">
        <f>'Rounds of 7 athletes'!E10</f>
        <v>2</v>
      </c>
    </row>
    <row r="14" spans="1:7" ht="15" thickBot="1" x14ac:dyDescent="0.35">
      <c r="A14" s="86">
        <f>'Rounds of 7 athletes'!A19</f>
        <v>7</v>
      </c>
      <c r="B14" s="94">
        <f>'Rounds of 7 athletes'!B19</f>
        <v>6</v>
      </c>
      <c r="C14" s="86" t="str">
        <f>'Rounds of 7 athletes'!C19</f>
        <v>Adrienne</v>
      </c>
      <c r="D14" s="86" t="str">
        <f>'Rounds of 7 athletes'!D19</f>
        <v>1</v>
      </c>
      <c r="E14" s="86">
        <f>'Rounds of 7 athletes'!E19</f>
        <v>1</v>
      </c>
      <c r="F14" s="87">
        <f>SUM(E13:E14)</f>
        <v>3</v>
      </c>
      <c r="G14" s="90"/>
    </row>
    <row r="15" spans="1:7" x14ac:dyDescent="0.3">
      <c r="A15" s="86" t="str">
        <f>'Rounds of 7 athletes'!A11</f>
        <v>bye</v>
      </c>
      <c r="B15" s="94">
        <f>'Rounds of 7 athletes'!B11</f>
        <v>7</v>
      </c>
      <c r="C15" s="93" t="str">
        <f>'Rounds of 7 athletes'!C11</f>
        <v>G7</v>
      </c>
      <c r="D15" s="86">
        <f>'Rounds of 7 athletes'!D11</f>
        <v>0</v>
      </c>
      <c r="E15" s="86">
        <f>'Rounds of 7 athletes'!E11</f>
        <v>0</v>
      </c>
      <c r="F15"/>
    </row>
    <row r="16" spans="1:7" ht="15" thickBot="1" x14ac:dyDescent="0.35">
      <c r="A16" s="86">
        <f>'Rounds of 7 athletes'!A13</f>
        <v>4</v>
      </c>
      <c r="B16" s="84">
        <f>'Rounds of 7 athletes'!B13</f>
        <v>7</v>
      </c>
      <c r="C16" s="86" t="e">
        <f>'Rounds of 7 athletes'!C13</f>
        <v>#N/A</v>
      </c>
      <c r="D16" s="86" t="str">
        <f>'Rounds of 7 athletes'!D13</f>
        <v>2</v>
      </c>
      <c r="E16" s="84">
        <f>'Rounds of 7 athletes'!E13</f>
        <v>2</v>
      </c>
      <c r="F16"/>
    </row>
    <row r="17" spans="1:7" ht="15" thickBot="1" x14ac:dyDescent="0.35">
      <c r="A17" s="86" t="s">
        <v>10</v>
      </c>
      <c r="B17" s="94">
        <f>'Rounds of 7 athletes'!B20</f>
        <v>7</v>
      </c>
      <c r="C17" s="93" t="e">
        <f>'Rounds of 7 athletes'!C20</f>
        <v>#N/A</v>
      </c>
      <c r="D17" s="86" t="str">
        <f>'Rounds of 7 athletes'!D20</f>
        <v>2</v>
      </c>
      <c r="E17" s="86">
        <f>'Rounds of 7 athletes'!E20</f>
        <v>2</v>
      </c>
      <c r="F17" s="87">
        <f>SUM(E16:E17)</f>
        <v>4</v>
      </c>
      <c r="G17" s="90"/>
    </row>
    <row r="18" spans="1:7" x14ac:dyDescent="0.3">
      <c r="A18" s="86">
        <f>'Rounds of athletes'!A24</f>
        <v>9</v>
      </c>
      <c r="B18" s="84">
        <f>'Rounds of athletes'!B24</f>
        <v>5</v>
      </c>
      <c r="C18" s="86" t="str">
        <f>'Rounds of athletes'!C24</f>
        <v>Megan</v>
      </c>
      <c r="D18" s="86" t="str">
        <f>'Rounds of athletes'!E24</f>
        <v>2</v>
      </c>
      <c r="E18" s="86">
        <f>'Rounds of athletes'!F24</f>
        <v>3</v>
      </c>
      <c r="F18"/>
    </row>
    <row r="19" spans="1:7" x14ac:dyDescent="0.3">
      <c r="A19" s="86" t="s">
        <v>10</v>
      </c>
      <c r="B19" s="84">
        <f>'Rounds of athletes'!B25</f>
        <v>6</v>
      </c>
      <c r="C19" s="86" t="str">
        <f>'Rounds of athletes'!C25</f>
        <v>Adrienne</v>
      </c>
      <c r="D19" s="86" t="str">
        <f>'Rounds of athletes'!E25</f>
        <v>0</v>
      </c>
      <c r="E19" s="86">
        <f>'Rounds of athletes'!F25</f>
        <v>0</v>
      </c>
      <c r="F19"/>
    </row>
    <row r="20" spans="1:7" x14ac:dyDescent="0.3">
      <c r="A20" s="86">
        <f>'Rounds of athletes'!A26</f>
        <v>0</v>
      </c>
      <c r="B20" s="94">
        <f>'Rounds of athletes'!B26</f>
        <v>0</v>
      </c>
      <c r="C20" s="86">
        <f>'Rounds of athletes'!C26</f>
        <v>0</v>
      </c>
      <c r="D20" s="86">
        <f>'Rounds of athletes'!E26</f>
        <v>0</v>
      </c>
      <c r="E20" s="86">
        <f>'Rounds of athletes'!F26</f>
        <v>0</v>
      </c>
      <c r="F20"/>
    </row>
    <row r="21" spans="1:7" x14ac:dyDescent="0.3">
      <c r="A21" s="86" t="s">
        <v>10</v>
      </c>
      <c r="B21" s="94">
        <f>'Rounds of athletes'!B27</f>
        <v>0</v>
      </c>
      <c r="C21" s="93">
        <f>'Rounds of athletes'!C27</f>
        <v>0</v>
      </c>
      <c r="D21" s="86">
        <f>'Rounds of athletes'!E27</f>
        <v>0</v>
      </c>
      <c r="E21" s="86">
        <f>'Rounds of athletes'!F27</f>
        <v>0</v>
      </c>
      <c r="F21"/>
    </row>
  </sheetData>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6640625" style="2" customWidth="1"/>
    <col min="4" max="4" width="16.109375" style="2" customWidth="1"/>
    <col min="5" max="5" width="16.109375" customWidth="1"/>
    <col min="6" max="6" width="5.6640625" customWidth="1"/>
    <col min="7" max="8" width="16.109375" customWidth="1"/>
    <col min="9" max="9" width="5.6640625" customWidth="1"/>
    <col min="10" max="10" width="16.109375" customWidth="1"/>
    <col min="11" max="11" width="5.6640625" customWidth="1"/>
    <col min="12" max="12" width="16.109375" customWidth="1"/>
  </cols>
  <sheetData>
    <row r="1" spans="1:16" ht="21.6" thickBot="1" x14ac:dyDescent="0.45">
      <c r="B1" s="20" t="s">
        <v>42</v>
      </c>
      <c r="C1"/>
      <c r="D1"/>
    </row>
    <row r="2" spans="1:16" ht="21.6"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workbookViewId="0">
      <selection activeCell="A10" sqref="A10:G20"/>
    </sheetView>
  </sheetViews>
  <sheetFormatPr defaultRowHeight="14.4" x14ac:dyDescent="0.3"/>
  <cols>
    <col min="1" max="1" width="5.33203125" customWidth="1"/>
    <col min="2" max="3" width="20.6640625" customWidth="1"/>
  </cols>
  <sheetData>
    <row r="1" spans="1:4" ht="15.6" x14ac:dyDescent="0.3">
      <c r="A1" s="10" t="s">
        <v>26</v>
      </c>
      <c r="B1" s="11" t="s">
        <v>83</v>
      </c>
      <c r="C1" s="11"/>
      <c r="D1" s="10" t="s">
        <v>44</v>
      </c>
    </row>
    <row r="2" spans="1:4" x14ac:dyDescent="0.3">
      <c r="B2" s="121" t="s">
        <v>82</v>
      </c>
      <c r="C2" s="121"/>
    </row>
    <row r="3" spans="1:4" x14ac:dyDescent="0.3">
      <c r="A3" s="63">
        <v>1</v>
      </c>
      <c r="B3" s="102" t="str">
        <f>[1]MAS!B19</f>
        <v>Emma</v>
      </c>
      <c r="C3" s="102" t="str">
        <f>[1]MAS!C19</f>
        <v>Candelano</v>
      </c>
      <c r="D3">
        <f>[1]MAS!E19</f>
        <v>179.7</v>
      </c>
    </row>
    <row r="4" spans="1:4" x14ac:dyDescent="0.3">
      <c r="A4" s="63">
        <v>2</v>
      </c>
      <c r="B4" s="103" t="str">
        <f>[1]MAS!B20</f>
        <v>Naomi</v>
      </c>
      <c r="C4" s="103" t="str">
        <f>[1]MAS!C20</f>
        <v>Ramos</v>
      </c>
      <c r="D4">
        <f>[1]MAS!E20</f>
        <v>174.7</v>
      </c>
    </row>
    <row r="5" spans="1:4" x14ac:dyDescent="0.3">
      <c r="A5" s="63">
        <v>3</v>
      </c>
      <c r="B5" s="104" t="str">
        <f>[1]MAS!B21</f>
        <v>Jennifer</v>
      </c>
      <c r="C5" s="104" t="str">
        <f>[1]MAS!C21</f>
        <v>Rojas</v>
      </c>
      <c r="D5">
        <f>[1]MAS!E21</f>
        <v>142.80000000000001</v>
      </c>
    </row>
    <row r="6" spans="1:4" x14ac:dyDescent="0.3">
      <c r="A6" s="63">
        <v>4</v>
      </c>
      <c r="B6" s="105" t="str">
        <f>[1]MAS!B22</f>
        <v>Deanna</v>
      </c>
      <c r="C6" s="105" t="str">
        <f>[1]MAS!C22</f>
        <v>Flores</v>
      </c>
      <c r="D6">
        <f>[1]MAS!E22</f>
        <v>169.8</v>
      </c>
    </row>
    <row r="7" spans="1:4" x14ac:dyDescent="0.3">
      <c r="A7" s="63">
        <v>5</v>
      </c>
      <c r="B7" s="106" t="str">
        <f>[1]MAS!B23</f>
        <v>Megan</v>
      </c>
      <c r="C7" s="106" t="str">
        <f>[1]MAS!C23</f>
        <v>Benefield-Castell</v>
      </c>
      <c r="D7">
        <f>[1]MAS!E23</f>
        <v>175.7</v>
      </c>
    </row>
    <row r="8" spans="1:4" x14ac:dyDescent="0.3">
      <c r="A8" s="63">
        <v>6</v>
      </c>
      <c r="B8" s="107" t="str">
        <f>[1]MAS!B24</f>
        <v>Adrienne</v>
      </c>
      <c r="C8" s="107" t="str">
        <f>[1]MAS!C24</f>
        <v>Snyder</v>
      </c>
      <c r="D8">
        <f>[1]MAS!E24</f>
        <v>173.9</v>
      </c>
    </row>
    <row r="9" spans="1:4" x14ac:dyDescent="0.3">
      <c r="A9" s="14"/>
      <c r="B9" s="91"/>
      <c r="C9" s="91"/>
      <c r="D9" s="14"/>
    </row>
  </sheetData>
  <sortState xmlns:xlrd2="http://schemas.microsoft.com/office/spreadsheetml/2017/richdata2" ref="A32:D34">
    <sortCondition ref="A32:A34"/>
  </sortState>
  <mergeCells count="1">
    <mergeCell ref="B2:C2"/>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9"/>
  <sheetViews>
    <sheetView tabSelected="1" workbookViewId="0">
      <pane ySplit="3" topLeftCell="A4" activePane="bottomLeft" state="frozen"/>
      <selection pane="bottomLeft" sqref="A1:F25"/>
    </sheetView>
  </sheetViews>
  <sheetFormatPr defaultRowHeight="14.4" x14ac:dyDescent="0.3"/>
  <cols>
    <col min="1" max="1" width="7.6640625" customWidth="1"/>
    <col min="2" max="2" width="4.6640625" style="2" customWidth="1"/>
    <col min="3" max="4" width="24.6640625" style="2" customWidth="1"/>
    <col min="5" max="5" width="12.6640625" style="2" customWidth="1"/>
    <col min="7" max="7" width="24.6640625" customWidth="1"/>
  </cols>
  <sheetData>
    <row r="1" spans="1:6" ht="18.600000000000001" thickBot="1" x14ac:dyDescent="0.4">
      <c r="A1" s="133"/>
      <c r="B1" s="118"/>
      <c r="C1" s="144" t="str">
        <f>'Competitor Roster'!$B$1</f>
        <v>805 Strongest</v>
      </c>
      <c r="D1" s="118"/>
      <c r="E1" s="119"/>
      <c r="F1" s="55"/>
    </row>
    <row r="2" spans="1:6" ht="21" x14ac:dyDescent="0.4">
      <c r="A2" s="38" t="s">
        <v>78</v>
      </c>
      <c r="B2" s="118"/>
      <c r="C2" s="124" t="s">
        <v>71</v>
      </c>
      <c r="D2" s="125"/>
      <c r="E2" s="66" t="s">
        <v>45</v>
      </c>
      <c r="F2" s="145"/>
    </row>
    <row r="3" spans="1:6" ht="15" thickBot="1" x14ac:dyDescent="0.35">
      <c r="A3" s="50" t="s">
        <v>46</v>
      </c>
      <c r="B3" s="43" t="s">
        <v>47</v>
      </c>
      <c r="C3" s="121" t="str">
        <f>'Competitor Roster'!$B$2</f>
        <v>Women Middleweight</v>
      </c>
      <c r="D3" s="121"/>
      <c r="E3" s="67" t="s">
        <v>49</v>
      </c>
      <c r="F3" s="146" t="s">
        <v>66</v>
      </c>
    </row>
    <row r="4" spans="1:6" ht="15" thickBot="1" x14ac:dyDescent="0.35">
      <c r="A4" s="112"/>
      <c r="B4" s="112"/>
      <c r="C4" s="126" t="s">
        <v>62</v>
      </c>
      <c r="D4" s="127"/>
      <c r="E4" s="67"/>
      <c r="F4" s="146"/>
    </row>
    <row r="5" spans="1:6" x14ac:dyDescent="0.3">
      <c r="A5" s="47">
        <v>1</v>
      </c>
      <c r="B5" s="118">
        <v>1</v>
      </c>
      <c r="C5" s="108" t="str">
        <f>VLOOKUP(B5,'Competitor Roster'!A:B,2,FALSE)</f>
        <v>Emma</v>
      </c>
      <c r="D5" s="109" t="str">
        <f>VLOOKUP(C5,'Competitor Roster'!B:C,2,FALSE)</f>
        <v>Candelano</v>
      </c>
      <c r="E5" s="134" t="s">
        <v>76</v>
      </c>
      <c r="F5" s="128"/>
    </row>
    <row r="6" spans="1:6" ht="15" thickBot="1" x14ac:dyDescent="0.35">
      <c r="A6" s="50"/>
      <c r="B6" s="43">
        <v>2</v>
      </c>
      <c r="C6" s="110" t="str">
        <f>VLOOKUP(B6,'Competitor Roster'!A:B,2,FALSE)</f>
        <v>Naomi</v>
      </c>
      <c r="D6" s="111" t="str">
        <f>VLOOKUP(C6,'Competitor Roster'!B:C,2,FALSE)</f>
        <v>Ramos</v>
      </c>
      <c r="E6" s="135">
        <v>2</v>
      </c>
      <c r="F6" s="129">
        <v>3</v>
      </c>
    </row>
    <row r="7" spans="1:6" x14ac:dyDescent="0.3">
      <c r="A7" s="47">
        <v>2</v>
      </c>
      <c r="B7" s="118">
        <v>3</v>
      </c>
      <c r="C7" s="108" t="str">
        <f>VLOOKUP(B7,'Competitor Roster'!A:B,2,FALSE)</f>
        <v>Jennifer</v>
      </c>
      <c r="D7" s="109" t="str">
        <f>VLOOKUP(C7,'Competitor Roster'!B:C,2,FALSE)</f>
        <v>Rojas</v>
      </c>
      <c r="E7" s="136" t="s">
        <v>75</v>
      </c>
      <c r="F7" s="130">
        <v>1</v>
      </c>
    </row>
    <row r="8" spans="1:6" ht="15" thickBot="1" x14ac:dyDescent="0.35">
      <c r="A8" s="50"/>
      <c r="B8" s="43">
        <v>4</v>
      </c>
      <c r="C8" s="110" t="str">
        <f>VLOOKUP(B8,'Competitor Roster'!A:B,2,FALSE)</f>
        <v>Deanna</v>
      </c>
      <c r="D8" s="111" t="str">
        <f>VLOOKUP(C8,'Competitor Roster'!B:C,2,FALSE)</f>
        <v>Flores</v>
      </c>
      <c r="E8" s="136" t="s">
        <v>74</v>
      </c>
      <c r="F8" s="130">
        <v>2</v>
      </c>
    </row>
    <row r="9" spans="1:6" x14ac:dyDescent="0.3">
      <c r="A9" s="47">
        <v>3</v>
      </c>
      <c r="B9" s="118">
        <v>5</v>
      </c>
      <c r="C9" s="108" t="str">
        <f>VLOOKUP(B9,'Competitor Roster'!A:B,2,FALSE)</f>
        <v>Megan</v>
      </c>
      <c r="D9" s="109" t="str">
        <f>VLOOKUP(C9,'Competitor Roster'!B:C,2,FALSE)</f>
        <v>Benefield-Castell</v>
      </c>
      <c r="E9" s="136" t="s">
        <v>74</v>
      </c>
      <c r="F9" s="130">
        <v>2</v>
      </c>
    </row>
    <row r="10" spans="1:6" ht="15" thickBot="1" x14ac:dyDescent="0.35">
      <c r="A10" s="50"/>
      <c r="B10" s="43">
        <v>6</v>
      </c>
      <c r="C10" s="110" t="str">
        <f>VLOOKUP(B10,'Competitor Roster'!A:B,2,FALSE)</f>
        <v>Adrienne</v>
      </c>
      <c r="D10" s="111" t="str">
        <f>VLOOKUP(C10,'Competitor Roster'!B:C,2,FALSE)</f>
        <v>Snyder</v>
      </c>
      <c r="E10" s="136" t="s">
        <v>75</v>
      </c>
      <c r="F10" s="130">
        <v>1</v>
      </c>
    </row>
    <row r="11" spans="1:6" ht="15" thickBot="1" x14ac:dyDescent="0.35">
      <c r="A11" s="112"/>
      <c r="B11" s="112"/>
      <c r="C11" s="122" t="s">
        <v>63</v>
      </c>
      <c r="D11" s="123"/>
      <c r="E11" s="67"/>
      <c r="F11" s="146"/>
    </row>
    <row r="12" spans="1:6" x14ac:dyDescent="0.3">
      <c r="A12" s="47">
        <v>4</v>
      </c>
      <c r="B12" s="118">
        <v>2</v>
      </c>
      <c r="C12" s="108" t="str">
        <f>VLOOKUP(B12,'Competitor Roster'!A:B,2,FALSE)</f>
        <v>Naomi</v>
      </c>
      <c r="D12" s="109" t="str">
        <f>VLOOKUP(C12,'Competitor Roster'!B:C,2,FALSE)</f>
        <v>Ramos</v>
      </c>
      <c r="E12" s="137">
        <v>2</v>
      </c>
      <c r="F12" s="128">
        <v>3</v>
      </c>
    </row>
    <row r="13" spans="1:6" ht="15" thickBot="1" x14ac:dyDescent="0.35">
      <c r="A13" s="50"/>
      <c r="B13" s="43">
        <v>3</v>
      </c>
      <c r="C13" s="110" t="str">
        <f>VLOOKUP(B13,'Competitor Roster'!A:B,2,FALSE)</f>
        <v>Jennifer</v>
      </c>
      <c r="D13" s="111" t="str">
        <f>VLOOKUP(C13,'Competitor Roster'!B:C,2,FALSE)</f>
        <v>Rojas</v>
      </c>
      <c r="E13" s="138" t="s">
        <v>76</v>
      </c>
      <c r="F13" s="131"/>
    </row>
    <row r="14" spans="1:6" x14ac:dyDescent="0.3">
      <c r="A14" s="47">
        <v>5</v>
      </c>
      <c r="B14" s="118">
        <v>4</v>
      </c>
      <c r="C14" s="108" t="str">
        <f>VLOOKUP(B14,'Competitor Roster'!A:B,2,FALSE)</f>
        <v>Deanna</v>
      </c>
      <c r="D14" s="108" t="str">
        <f>VLOOKUP(C14,'Competitor Roster'!B:C,2,FALSE)</f>
        <v>Flores</v>
      </c>
      <c r="E14" s="134" t="s">
        <v>76</v>
      </c>
      <c r="F14" s="128"/>
    </row>
    <row r="15" spans="1:6" ht="15" thickBot="1" x14ac:dyDescent="0.35">
      <c r="A15" s="50"/>
      <c r="B15" s="43">
        <v>5</v>
      </c>
      <c r="C15" s="110" t="str">
        <f>VLOOKUP(B15,'Competitor Roster'!A:B,2,FALSE)</f>
        <v>Megan</v>
      </c>
      <c r="D15" s="110" t="str">
        <f>VLOOKUP(C15,'Competitor Roster'!B:C,2,FALSE)</f>
        <v>Benefield-Castell</v>
      </c>
      <c r="E15" s="138" t="s">
        <v>74</v>
      </c>
      <c r="F15" s="131">
        <v>3</v>
      </c>
    </row>
    <row r="16" spans="1:6" x14ac:dyDescent="0.3">
      <c r="A16" s="47">
        <v>6</v>
      </c>
      <c r="B16" s="118">
        <v>1</v>
      </c>
      <c r="C16" s="108" t="str">
        <f>VLOOKUP(B16,'Competitor Roster'!A:B,2,FALSE)</f>
        <v>Emma</v>
      </c>
      <c r="D16" s="108" t="str">
        <f>VLOOKUP(C16,'Competitor Roster'!B:C,2,FALSE)</f>
        <v>Candelano</v>
      </c>
      <c r="E16" s="134" t="s">
        <v>76</v>
      </c>
      <c r="F16" s="128"/>
    </row>
    <row r="17" spans="1:7" ht="15" thickBot="1" x14ac:dyDescent="0.35">
      <c r="A17" s="50" t="s">
        <v>10</v>
      </c>
      <c r="B17" s="43">
        <v>6</v>
      </c>
      <c r="C17" s="110" t="str">
        <f>VLOOKUP(B17,'Competitor Roster'!A:B,2,FALSE)</f>
        <v>Adrienne</v>
      </c>
      <c r="D17" s="110" t="str">
        <f>VLOOKUP(C17,'Competitor Roster'!B:C,2,FALSE)</f>
        <v>Snyder</v>
      </c>
      <c r="E17" s="138" t="s">
        <v>74</v>
      </c>
      <c r="F17" s="131">
        <v>3</v>
      </c>
    </row>
    <row r="18" spans="1:7" ht="15" thickBot="1" x14ac:dyDescent="0.35">
      <c r="A18" s="139" t="s">
        <v>80</v>
      </c>
      <c r="B18" s="113"/>
      <c r="C18" s="140"/>
      <c r="D18" s="140"/>
      <c r="E18" s="141"/>
      <c r="F18" s="147"/>
    </row>
    <row r="19" spans="1:7" x14ac:dyDescent="0.3">
      <c r="A19" s="114">
        <v>7</v>
      </c>
      <c r="B19" s="115">
        <v>2</v>
      </c>
      <c r="C19" s="108" t="str">
        <f>VLOOKUP(B19,'Competitor Roster'!A:B,2,FALSE)</f>
        <v>Naomi</v>
      </c>
      <c r="D19" s="108" t="str">
        <f>VLOOKUP(C19,'Competitor Roster'!B:C,2,FALSE)</f>
        <v>Ramos</v>
      </c>
      <c r="E19" s="134" t="s">
        <v>75</v>
      </c>
      <c r="F19" s="128">
        <v>0</v>
      </c>
    </row>
    <row r="20" spans="1:7" ht="15" thickBot="1" x14ac:dyDescent="0.35">
      <c r="A20" s="116"/>
      <c r="B20" s="117">
        <v>5</v>
      </c>
      <c r="C20" s="110" t="str">
        <f>VLOOKUP(B20,'Competitor Roster'!A:B,2,FALSE)</f>
        <v>Megan</v>
      </c>
      <c r="D20" s="110" t="str">
        <f>VLOOKUP(C20,'Competitor Roster'!B:C,2,FALSE)</f>
        <v>Benefield-Castell</v>
      </c>
      <c r="E20" s="138" t="s">
        <v>74</v>
      </c>
      <c r="F20" s="131">
        <v>3</v>
      </c>
    </row>
    <row r="21" spans="1:7" x14ac:dyDescent="0.3">
      <c r="A21" s="114">
        <v>8</v>
      </c>
      <c r="B21" s="115">
        <v>4</v>
      </c>
      <c r="C21" s="108" t="str">
        <f>VLOOKUP(B21,'Competitor Roster'!A:B,2,FALSE)</f>
        <v>Deanna</v>
      </c>
      <c r="D21" s="108" t="str">
        <f>VLOOKUP(C21,'Competitor Roster'!B:C,2,FALSE)</f>
        <v>Flores</v>
      </c>
      <c r="E21" s="134" t="s">
        <v>75</v>
      </c>
      <c r="F21" s="128">
        <v>1</v>
      </c>
    </row>
    <row r="22" spans="1:7" ht="15" thickBot="1" x14ac:dyDescent="0.35">
      <c r="A22" s="116"/>
      <c r="B22" s="117">
        <v>6</v>
      </c>
      <c r="C22" s="110" t="str">
        <f>VLOOKUP(B22,'Competitor Roster'!A:B,2,FALSE)</f>
        <v>Adrienne</v>
      </c>
      <c r="D22" s="110" t="str">
        <f>VLOOKUP(C22,'Competitor Roster'!B:C,2,FALSE)</f>
        <v>Snyder</v>
      </c>
      <c r="E22" s="138" t="s">
        <v>74</v>
      </c>
      <c r="F22" s="131">
        <v>2</v>
      </c>
    </row>
    <row r="23" spans="1:7" ht="15" thickBot="1" x14ac:dyDescent="0.35">
      <c r="A23" s="142" t="s">
        <v>86</v>
      </c>
      <c r="B23" s="84"/>
      <c r="C23" s="101"/>
      <c r="D23" s="101"/>
      <c r="E23" s="143"/>
      <c r="F23" s="132"/>
    </row>
    <row r="24" spans="1:7" x14ac:dyDescent="0.3">
      <c r="A24" s="114">
        <v>9</v>
      </c>
      <c r="B24" s="115">
        <v>5</v>
      </c>
      <c r="C24" s="108" t="str">
        <f>VLOOKUP(B24,'Competitor Roster'!A:B,2,FALSE)</f>
        <v>Megan</v>
      </c>
      <c r="D24" s="108" t="str">
        <f>VLOOKUP(C24,'Competitor Roster'!B:C,2,FALSE)</f>
        <v>Benefield-Castell</v>
      </c>
      <c r="E24" s="134" t="s">
        <v>74</v>
      </c>
      <c r="F24" s="128">
        <v>3</v>
      </c>
      <c r="G24" t="s">
        <v>85</v>
      </c>
    </row>
    <row r="25" spans="1:7" ht="15" thickBot="1" x14ac:dyDescent="0.35">
      <c r="A25" s="116"/>
      <c r="B25" s="117">
        <v>6</v>
      </c>
      <c r="C25" s="110" t="str">
        <f>VLOOKUP(B25,'Competitor Roster'!A:B,2,FALSE)</f>
        <v>Adrienne</v>
      </c>
      <c r="D25" s="110" t="str">
        <f>VLOOKUP(C25,'Competitor Roster'!B:C,2,FALSE)</f>
        <v>Snyder</v>
      </c>
      <c r="E25" s="138" t="s">
        <v>76</v>
      </c>
      <c r="F25" s="131"/>
      <c r="G25" t="s">
        <v>84</v>
      </c>
    </row>
    <row r="26" spans="1:7" x14ac:dyDescent="0.3">
      <c r="B26"/>
      <c r="C26"/>
      <c r="D26"/>
      <c r="E26"/>
    </row>
    <row r="27" spans="1:7" x14ac:dyDescent="0.3">
      <c r="B27"/>
      <c r="C27"/>
      <c r="D27"/>
      <c r="E27"/>
    </row>
    <row r="28" spans="1:7" x14ac:dyDescent="0.3">
      <c r="B28"/>
      <c r="C28"/>
      <c r="D28"/>
      <c r="E28"/>
      <c r="G28" s="52"/>
    </row>
    <row r="29" spans="1:7" x14ac:dyDescent="0.3">
      <c r="B29"/>
      <c r="C29"/>
      <c r="D29"/>
      <c r="E29"/>
    </row>
    <row r="30" spans="1:7" x14ac:dyDescent="0.3">
      <c r="B30"/>
      <c r="C30"/>
      <c r="D30"/>
      <c r="E30"/>
    </row>
    <row r="31" spans="1:7" x14ac:dyDescent="0.3">
      <c r="B31"/>
      <c r="C31"/>
      <c r="D31"/>
      <c r="E31"/>
    </row>
    <row r="32" spans="1:7" x14ac:dyDescent="0.3">
      <c r="B32"/>
      <c r="C32"/>
      <c r="D32"/>
      <c r="E32"/>
    </row>
    <row r="33" spans="2:5" x14ac:dyDescent="0.3">
      <c r="B33"/>
      <c r="C33"/>
      <c r="D33"/>
      <c r="E33"/>
    </row>
    <row r="34" spans="2:5" x14ac:dyDescent="0.3">
      <c r="B34"/>
      <c r="C34"/>
      <c r="D34"/>
      <c r="E34"/>
    </row>
    <row r="35" spans="2:5" x14ac:dyDescent="0.3">
      <c r="B35"/>
      <c r="C35"/>
      <c r="D35"/>
      <c r="E35"/>
    </row>
    <row r="36" spans="2:5" x14ac:dyDescent="0.3">
      <c r="B36"/>
      <c r="C36"/>
      <c r="D36"/>
      <c r="E36"/>
    </row>
    <row r="37" spans="2:5" x14ac:dyDescent="0.3">
      <c r="B37"/>
      <c r="C37"/>
      <c r="D37"/>
      <c r="E37"/>
    </row>
    <row r="38" spans="2:5" x14ac:dyDescent="0.3">
      <c r="B38"/>
      <c r="C38"/>
      <c r="D38"/>
      <c r="E38"/>
    </row>
    <row r="39" spans="2:5" x14ac:dyDescent="0.3">
      <c r="B39"/>
      <c r="C39"/>
      <c r="D39"/>
      <c r="E39"/>
    </row>
    <row r="40" spans="2:5" x14ac:dyDescent="0.3">
      <c r="B40"/>
      <c r="C40"/>
      <c r="D40"/>
      <c r="E40"/>
    </row>
    <row r="41" spans="2:5" x14ac:dyDescent="0.3">
      <c r="B41"/>
      <c r="C41"/>
      <c r="D41"/>
      <c r="E41"/>
    </row>
    <row r="42" spans="2:5" x14ac:dyDescent="0.3">
      <c r="B42"/>
      <c r="C42"/>
      <c r="D42"/>
      <c r="E42"/>
    </row>
    <row r="43" spans="2:5" x14ac:dyDescent="0.3">
      <c r="B43"/>
      <c r="C43"/>
      <c r="D43"/>
      <c r="E43"/>
    </row>
    <row r="44" spans="2:5" x14ac:dyDescent="0.3">
      <c r="B44"/>
      <c r="C44"/>
      <c r="D44"/>
      <c r="E44"/>
    </row>
    <row r="45" spans="2:5" x14ac:dyDescent="0.3">
      <c r="B45"/>
      <c r="C45"/>
      <c r="D45"/>
      <c r="E45"/>
    </row>
    <row r="46" spans="2:5" x14ac:dyDescent="0.3">
      <c r="B46"/>
      <c r="C46"/>
      <c r="D46"/>
      <c r="E46"/>
    </row>
    <row r="47" spans="2:5" x14ac:dyDescent="0.3">
      <c r="B47"/>
      <c r="C47"/>
      <c r="D47"/>
      <c r="E47"/>
    </row>
    <row r="48" spans="2:5" x14ac:dyDescent="0.3">
      <c r="B48"/>
      <c r="C48"/>
      <c r="D48"/>
      <c r="E48"/>
    </row>
    <row r="49" spans="2:5" x14ac:dyDescent="0.3">
      <c r="B49"/>
      <c r="C49"/>
      <c r="D49"/>
      <c r="E49"/>
    </row>
    <row r="50" spans="2:5" x14ac:dyDescent="0.3">
      <c r="B50"/>
      <c r="C50"/>
      <c r="D50"/>
      <c r="E50"/>
    </row>
    <row r="51" spans="2:5" x14ac:dyDescent="0.3">
      <c r="B51"/>
      <c r="C51"/>
      <c r="D51"/>
      <c r="E51"/>
    </row>
    <row r="52" spans="2:5" x14ac:dyDescent="0.3">
      <c r="B52"/>
      <c r="C52"/>
      <c r="D52"/>
      <c r="E52"/>
    </row>
    <row r="53" spans="2:5" x14ac:dyDescent="0.3">
      <c r="B53"/>
      <c r="C53"/>
      <c r="D53"/>
      <c r="E53"/>
    </row>
    <row r="54" spans="2:5" x14ac:dyDescent="0.3">
      <c r="B54"/>
      <c r="C54"/>
      <c r="D54"/>
      <c r="E54"/>
    </row>
    <row r="55" spans="2:5" x14ac:dyDescent="0.3">
      <c r="B55"/>
      <c r="C55"/>
      <c r="D55"/>
      <c r="E55"/>
    </row>
    <row r="56" spans="2:5" x14ac:dyDescent="0.3">
      <c r="B56"/>
      <c r="C56"/>
      <c r="D56"/>
      <c r="E56"/>
    </row>
    <row r="57" spans="2:5" x14ac:dyDescent="0.3">
      <c r="B57"/>
      <c r="C57"/>
      <c r="D57"/>
      <c r="E57"/>
    </row>
    <row r="58" spans="2:5" x14ac:dyDescent="0.3">
      <c r="B58"/>
      <c r="C58"/>
      <c r="D58"/>
      <c r="E58"/>
    </row>
    <row r="59" spans="2:5" x14ac:dyDescent="0.3">
      <c r="B59"/>
      <c r="C59"/>
      <c r="D59"/>
      <c r="E59"/>
    </row>
  </sheetData>
  <mergeCells count="4">
    <mergeCell ref="C3:D3"/>
    <mergeCell ref="C11:D11"/>
    <mergeCell ref="C2:D2"/>
    <mergeCell ref="C4:D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6640625" customWidth="1"/>
    <col min="4" max="4" width="4.6640625" style="2" bestFit="1" customWidth="1"/>
    <col min="5" max="5" width="24.664062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Emma</v>
      </c>
      <c r="D4" s="24">
        <v>2</v>
      </c>
      <c r="E4" s="24" t="str">
        <f>VLOOKUP(D4,'Competitor Roster'!A:B,2,FALSE)</f>
        <v>Naomi</v>
      </c>
      <c r="F4" s="62"/>
      <c r="G4" s="63">
        <v>3</v>
      </c>
      <c r="H4" s="63">
        <v>0</v>
      </c>
    </row>
    <row r="5" spans="1:8" x14ac:dyDescent="0.3">
      <c r="A5" s="41">
        <v>2</v>
      </c>
      <c r="B5" s="24">
        <v>3</v>
      </c>
      <c r="C5" s="24" t="str">
        <f>VLOOKUP(B5,'Competitor Roster'!A:B,2,FALSE)</f>
        <v>Jennifer</v>
      </c>
      <c r="D5" s="24">
        <v>4</v>
      </c>
      <c r="E5" s="24" t="str">
        <f>VLOOKUP(D5,'Competitor Roster'!A:B,2,FALSE)</f>
        <v>Deanna</v>
      </c>
      <c r="F5" s="62"/>
      <c r="G5" s="63">
        <v>1</v>
      </c>
      <c r="H5" s="63">
        <v>2</v>
      </c>
    </row>
    <row r="6" spans="1:8" ht="15" thickBot="1" x14ac:dyDescent="0.35">
      <c r="A6" s="50">
        <v>3</v>
      </c>
      <c r="B6" s="43">
        <v>5</v>
      </c>
      <c r="C6" s="24" t="str">
        <f>VLOOKUP(B6,'Competitor Roster'!A:B,2,FALSE)</f>
        <v>Megan</v>
      </c>
      <c r="D6" s="24">
        <v>6</v>
      </c>
      <c r="E6" s="24" t="str">
        <f>VLOOKUP(D6,'Competitor Roster'!A:B,2,FALSE)</f>
        <v>Adrienne</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Emma</v>
      </c>
      <c r="D10" s="24">
        <v>6</v>
      </c>
      <c r="E10" s="24" t="str">
        <f>VLOOKUP(D10,'Competitor Roster'!A:B,2,FALSE)</f>
        <v>Adrienne</v>
      </c>
      <c r="F10" s="62"/>
      <c r="G10" s="63">
        <v>1</v>
      </c>
      <c r="H10" s="63">
        <v>2</v>
      </c>
    </row>
    <row r="11" spans="1:8" x14ac:dyDescent="0.3">
      <c r="A11" s="41">
        <v>5</v>
      </c>
      <c r="B11" s="24">
        <v>2</v>
      </c>
      <c r="C11" s="24" t="str">
        <f>VLOOKUP(B11,'Competitor Roster'!A:B,2,FALSE)</f>
        <v>Naomi</v>
      </c>
      <c r="D11" s="24">
        <v>3</v>
      </c>
      <c r="E11" s="24" t="str">
        <f>VLOOKUP(D11,'Competitor Roster'!A:B,2,FALSE)</f>
        <v>Jennifer</v>
      </c>
      <c r="F11" s="62"/>
      <c r="G11" s="63">
        <v>1</v>
      </c>
      <c r="H11" s="63">
        <v>2</v>
      </c>
    </row>
    <row r="12" spans="1:8" ht="15" thickBot="1" x14ac:dyDescent="0.35">
      <c r="A12" s="50">
        <v>6</v>
      </c>
      <c r="B12" s="43">
        <v>4</v>
      </c>
      <c r="C12" s="43" t="str">
        <f>VLOOKUP(B12,'Competitor Roster'!A:B,2,FALSE)</f>
        <v>Deanna</v>
      </c>
      <c r="D12" s="43">
        <v>5</v>
      </c>
      <c r="E12" s="43" t="str">
        <f>VLOOKUP(D12,'Competitor Roster'!A:B,2,FALSE)</f>
        <v>Megan</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74.6"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74.6"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33203125" customWidth="1"/>
    <col min="2" max="2" width="39.664062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Emma</v>
      </c>
      <c r="C3" s="24" t="str">
        <f>VLOOKUP(B3,'Competitor Roster'!B:D,2,FALSE)</f>
        <v>Candelano</v>
      </c>
      <c r="D3" s="70" t="str">
        <f>VLOOKUP(A3,'Rounds of athletes'!B:F,4,FALSE)</f>
        <v>0</v>
      </c>
      <c r="E3" s="70" t="str">
        <f>VLOOKUP(A3,'Rounds of athletes'!B:F,4,FALSE)</f>
        <v>0</v>
      </c>
      <c r="F3" s="65"/>
      <c r="G3" s="65"/>
    </row>
    <row r="4" spans="1:7" x14ac:dyDescent="0.3">
      <c r="A4">
        <v>2</v>
      </c>
      <c r="B4" s="24" t="str">
        <f>VLOOKUP(A4,'Competitor Roster'!A:B,2,FALSE)</f>
        <v>Naomi</v>
      </c>
      <c r="C4" s="24" t="str">
        <f>VLOOKUP(B4,'Competitor Roster'!B:D,2,FALSE)</f>
        <v>Ramos</v>
      </c>
      <c r="D4" s="70">
        <f>VLOOKUP(A4,'Rounds of athletes'!B:F,4,FALSE)</f>
        <v>2</v>
      </c>
      <c r="E4" s="70">
        <f>VLOOKUP(A4,'Rounds of athletes'!B:F,4,FALSE)</f>
        <v>2</v>
      </c>
      <c r="F4" s="65"/>
      <c r="G4" s="65"/>
    </row>
    <row r="5" spans="1:7" x14ac:dyDescent="0.3">
      <c r="A5">
        <v>3</v>
      </c>
      <c r="B5" s="24" t="str">
        <f>VLOOKUP(A5,'Competitor Roster'!A:B,2,FALSE)</f>
        <v>Jennifer</v>
      </c>
      <c r="C5" s="24" t="str">
        <f>VLOOKUP(B5,'Competitor Roster'!B:D,2,FALSE)</f>
        <v>Rojas</v>
      </c>
      <c r="D5" s="70" t="str">
        <f>VLOOKUP(A5,'Rounds of athletes'!B:F,4,FALSE)</f>
        <v>1</v>
      </c>
      <c r="E5" s="70" t="str">
        <f>VLOOKUP(A5,'Rounds of athletes'!B:F,4,FALSE)</f>
        <v>1</v>
      </c>
      <c r="F5" s="65"/>
      <c r="G5" s="65"/>
    </row>
    <row r="6" spans="1:7" x14ac:dyDescent="0.3">
      <c r="A6">
        <v>4</v>
      </c>
      <c r="B6" s="24" t="str">
        <f>VLOOKUP(A6,'Competitor Roster'!A:B,2,FALSE)</f>
        <v>Deanna</v>
      </c>
      <c r="C6" s="24" t="str">
        <f>VLOOKUP(B6,'Competitor Roster'!B:D,2,FALSE)</f>
        <v>Flores</v>
      </c>
      <c r="D6" s="70" t="str">
        <f>VLOOKUP(A6,'Rounds of athletes'!B:F,4,FALSE)</f>
        <v>2</v>
      </c>
      <c r="E6" s="70" t="str">
        <f>VLOOKUP(A6,'Rounds of athletes'!B:F,4,FALSE)</f>
        <v>2</v>
      </c>
      <c r="F6" s="65"/>
      <c r="G6" s="65"/>
    </row>
    <row r="7" spans="1:7" x14ac:dyDescent="0.3">
      <c r="A7">
        <v>5</v>
      </c>
      <c r="B7" s="24" t="str">
        <f>VLOOKUP(A7,'Competitor Roster'!A:B,2,FALSE)</f>
        <v>Megan</v>
      </c>
      <c r="C7" s="24" t="str">
        <f>VLOOKUP(B7,'Competitor Roster'!B:D,2,FALSE)</f>
        <v>Benefield-Castell</v>
      </c>
      <c r="D7" s="70" t="str">
        <f>VLOOKUP(A7,'Rounds of athletes'!B:F,4,FALSE)</f>
        <v>2</v>
      </c>
      <c r="E7" s="70" t="str">
        <f>VLOOKUP(A7,'Rounds of athletes'!B:F,4,FALSE)</f>
        <v>2</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Light Weight Men</vt:lpstr>
      <vt:lpstr>Light Heavy Weight Men</vt:lpstr>
      <vt:lpstr>Heavy Weight Men</vt:lpstr>
      <vt:lpstr>Light Weight Women </vt:lpstr>
      <vt:lpstr>Heavy Weight Women</vt:lpstr>
      <vt:lpstr>Competitor Roster</vt:lpstr>
      <vt:lpstr>Rounds of athletes</vt:lpstr>
      <vt:lpstr>Rounds</vt:lpstr>
      <vt:lpstr>Score Sheet</vt:lpstr>
      <vt:lpstr>Score Sheet (2)</vt:lpstr>
      <vt:lpstr>Prelim Score Sheet 6</vt:lpstr>
      <vt:lpstr>Rounds of 7 athletes</vt:lpstr>
      <vt:lpstr>Prelim Score Sheet 7</vt:lpstr>
      <vt:lpstr>Final Score Sheet 7</vt:lpstr>
      <vt:lpstr>'Competitor Roster'!Print_Area</vt:lpstr>
      <vt:lpstr>'Final Score Sheet 7'!Print_Area</vt:lpstr>
      <vt:lpstr>'Heavy Weight Men'!Print_Area</vt:lpstr>
      <vt:lpstr>'Prelim Score Sheet 6'!Print_Area</vt:lpstr>
      <vt:lpstr>'Prelim Score Sheet 7'!Print_Area</vt:lpstr>
      <vt:lpstr>'Rounds of athletes'!Print_Area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2019-12-08T22:43:53Z</cp:lastPrinted>
  <dcterms:created xsi:type="dcterms:W3CDTF">2012-12-13T18:30:16Z</dcterms:created>
  <dcterms:modified xsi:type="dcterms:W3CDTF">2019-12-10T19:24:13Z</dcterms:modified>
</cp:coreProperties>
</file>