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7804388E-EA3A-454E-9CB8-E82B58757222}"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16 athletes" sheetId="9" r:id="rId7"/>
    <sheet name="Rounds" sheetId="10" state="hidden" r:id="rId8"/>
    <sheet name="Score Sheet" sheetId="12" state="hidden" r:id="rId9"/>
    <sheet name="Score Sheet (2)" sheetId="13" state="hidden" r:id="rId10"/>
    <sheet name="SCORE" sheetId="14" r:id="rId11"/>
  </sheets>
  <externalReferences>
    <externalReference r:id="rId12"/>
  </externalReferences>
  <definedNames>
    <definedName name="_xlnm.Print_Area" localSheetId="5">'Competitor Roster'!$A$1:$D$18</definedName>
    <definedName name="_xlnm.Print_Area" localSheetId="2">'Heavy Weight Men'!$A$1:$L$34</definedName>
    <definedName name="_xlnm.Print_Area" localSheetId="6">'Rounds of 16 athletes'!$A$2:$F$45</definedName>
    <definedName name="_xlnm.Print_Area" localSheetId="10">SCORE!$A$1:$H$34</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6" l="1"/>
  <c r="C3" i="6"/>
  <c r="D3" i="6"/>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D45" i="9" l="1"/>
  <c r="D44" i="9"/>
  <c r="C43" i="9"/>
  <c r="D43" i="9" s="1"/>
  <c r="C42" i="9"/>
  <c r="D42" i="9" s="1"/>
  <c r="C41" i="9"/>
  <c r="D41" i="9" s="1"/>
  <c r="C40" i="9"/>
  <c r="D40" i="9" s="1"/>
  <c r="C2" i="9" l="1"/>
  <c r="A6" i="14" l="1"/>
  <c r="B6" i="14"/>
  <c r="E6" i="14"/>
  <c r="F6" i="14"/>
  <c r="A8" i="14"/>
  <c r="B8" i="14"/>
  <c r="E8" i="14"/>
  <c r="F8" i="14"/>
  <c r="A10" i="14"/>
  <c r="B10" i="14"/>
  <c r="E10" i="14"/>
  <c r="F10" i="14"/>
  <c r="A12" i="14"/>
  <c r="B12" i="14"/>
  <c r="E12" i="14"/>
  <c r="F12" i="14"/>
  <c r="A14" i="14"/>
  <c r="B14" i="14"/>
  <c r="E14" i="14"/>
  <c r="F14" i="14"/>
  <c r="A16" i="14"/>
  <c r="B16" i="14"/>
  <c r="E16" i="14"/>
  <c r="F16" i="14"/>
  <c r="A18" i="14"/>
  <c r="B18" i="14"/>
  <c r="E18" i="14"/>
  <c r="F18" i="14"/>
  <c r="A20" i="14"/>
  <c r="B20" i="14"/>
  <c r="E20" i="14"/>
  <c r="F20" i="14"/>
  <c r="A22" i="14"/>
  <c r="B22" i="14"/>
  <c r="E22" i="14"/>
  <c r="F22" i="14"/>
  <c r="A24" i="14"/>
  <c r="B24" i="14"/>
  <c r="E24" i="14"/>
  <c r="F24" i="14"/>
  <c r="A26" i="14"/>
  <c r="B26" i="14"/>
  <c r="E26" i="14"/>
  <c r="F26" i="14"/>
  <c r="A28" i="14"/>
  <c r="B28" i="14"/>
  <c r="E28" i="14"/>
  <c r="F28" i="14"/>
  <c r="A30" i="14"/>
  <c r="B30" i="14"/>
  <c r="E30" i="14"/>
  <c r="F30" i="14"/>
  <c r="A32" i="14"/>
  <c r="B32" i="14"/>
  <c r="E32" i="14"/>
  <c r="F32" i="14"/>
  <c r="A34" i="14"/>
  <c r="B34" i="14"/>
  <c r="E34" i="14"/>
  <c r="F34" i="14"/>
  <c r="A4" i="14"/>
  <c r="B4" i="14"/>
  <c r="E4" i="14"/>
  <c r="F4" i="14"/>
  <c r="A3" i="14"/>
  <c r="B3" i="14"/>
  <c r="E3" i="14"/>
  <c r="F3" i="14"/>
  <c r="A5" i="14"/>
  <c r="B5" i="14"/>
  <c r="E5" i="14"/>
  <c r="F5" i="14"/>
  <c r="A7" i="14"/>
  <c r="B7" i="14"/>
  <c r="E7" i="14"/>
  <c r="F7" i="14"/>
  <c r="G8" i="14" s="1"/>
  <c r="A9" i="14"/>
  <c r="B9" i="14"/>
  <c r="E9" i="14"/>
  <c r="F9" i="14"/>
  <c r="G10" i="14" s="1"/>
  <c r="A11" i="14"/>
  <c r="B11" i="14"/>
  <c r="E11" i="14"/>
  <c r="F11" i="14"/>
  <c r="A13" i="14"/>
  <c r="B13" i="14"/>
  <c r="E13" i="14"/>
  <c r="F13" i="14"/>
  <c r="G14" i="14" s="1"/>
  <c r="A15" i="14"/>
  <c r="B15" i="14"/>
  <c r="E15" i="14"/>
  <c r="F15" i="14"/>
  <c r="A17" i="14"/>
  <c r="B17" i="14"/>
  <c r="E17" i="14"/>
  <c r="F17" i="14"/>
  <c r="A19" i="14"/>
  <c r="B19" i="14"/>
  <c r="E19" i="14"/>
  <c r="F19" i="14"/>
  <c r="A21" i="14"/>
  <c r="B21" i="14"/>
  <c r="E21" i="14"/>
  <c r="F21" i="14"/>
  <c r="G22" i="14" s="1"/>
  <c r="A23" i="14"/>
  <c r="B23" i="14"/>
  <c r="E23" i="14"/>
  <c r="F23" i="14"/>
  <c r="A25" i="14"/>
  <c r="B25" i="14"/>
  <c r="E25" i="14"/>
  <c r="F25" i="14"/>
  <c r="A27" i="14"/>
  <c r="B27" i="14"/>
  <c r="E27" i="14"/>
  <c r="F27" i="14"/>
  <c r="A29" i="14"/>
  <c r="B29" i="14"/>
  <c r="E29" i="14"/>
  <c r="F29" i="14"/>
  <c r="G30" i="14" s="1"/>
  <c r="A31" i="14"/>
  <c r="B31" i="14"/>
  <c r="E31" i="14"/>
  <c r="F31" i="14"/>
  <c r="A33" i="14"/>
  <c r="B33" i="14"/>
  <c r="E33" i="14"/>
  <c r="F33" i="14"/>
  <c r="G34" i="14" l="1"/>
  <c r="G6" i="14"/>
  <c r="G4" i="14"/>
  <c r="G28" i="14"/>
  <c r="G20" i="14"/>
  <c r="G24" i="14"/>
  <c r="G16" i="14"/>
  <c r="C37" i="9"/>
  <c r="C34" i="14" s="1"/>
  <c r="D37" i="9"/>
  <c r="D34" i="14" s="1"/>
  <c r="C38" i="9"/>
  <c r="C4" i="14" s="1"/>
  <c r="D38" i="9"/>
  <c r="D4" i="14" s="1"/>
  <c r="D36" i="9"/>
  <c r="D32" i="14" s="1"/>
  <c r="C36" i="9"/>
  <c r="C32" i="14" s="1"/>
  <c r="D35" i="9"/>
  <c r="D30" i="14" s="1"/>
  <c r="C35" i="9"/>
  <c r="C30" i="14" s="1"/>
  <c r="D34" i="9"/>
  <c r="D28" i="14" s="1"/>
  <c r="C34" i="9"/>
  <c r="C28" i="14" s="1"/>
  <c r="D33" i="9"/>
  <c r="D26" i="14" s="1"/>
  <c r="C33" i="9"/>
  <c r="C26" i="14" s="1"/>
  <c r="D32" i="9"/>
  <c r="D24" i="14" s="1"/>
  <c r="C32" i="9"/>
  <c r="C24" i="14" s="1"/>
  <c r="D31" i="9"/>
  <c r="D22" i="14" s="1"/>
  <c r="C31" i="9"/>
  <c r="C22" i="14" s="1"/>
  <c r="D30" i="9"/>
  <c r="D20" i="14" s="1"/>
  <c r="C30" i="9"/>
  <c r="C20" i="14" s="1"/>
  <c r="D29" i="9"/>
  <c r="D18" i="14" s="1"/>
  <c r="C29" i="9"/>
  <c r="C18" i="14" s="1"/>
  <c r="D28" i="9"/>
  <c r="D16" i="14" s="1"/>
  <c r="C28" i="9"/>
  <c r="C16" i="14" s="1"/>
  <c r="D27" i="9"/>
  <c r="D14" i="14" s="1"/>
  <c r="C27" i="9"/>
  <c r="C14" i="14" s="1"/>
  <c r="D26" i="9"/>
  <c r="D12" i="14" s="1"/>
  <c r="C26" i="9"/>
  <c r="C12" i="14" s="1"/>
  <c r="D25" i="9"/>
  <c r="D10" i="14" s="1"/>
  <c r="C25" i="9"/>
  <c r="C10" i="14" s="1"/>
  <c r="D24" i="9"/>
  <c r="D8" i="14" s="1"/>
  <c r="C24" i="9"/>
  <c r="C8" i="14" s="1"/>
  <c r="C23" i="9"/>
  <c r="C6" i="14" s="1"/>
  <c r="D23" i="9"/>
  <c r="D6" i="14" s="1"/>
  <c r="D15" i="9"/>
  <c r="D21" i="14" s="1"/>
  <c r="C15" i="9"/>
  <c r="C21" i="14" s="1"/>
  <c r="D16" i="9"/>
  <c r="D23" i="14" s="1"/>
  <c r="C16" i="9"/>
  <c r="C23" i="14" s="1"/>
  <c r="D17" i="9"/>
  <c r="D25" i="14" s="1"/>
  <c r="C17" i="9"/>
  <c r="C25" i="14" s="1"/>
  <c r="D18" i="9"/>
  <c r="D27" i="14" s="1"/>
  <c r="C18" i="9"/>
  <c r="C27" i="14" s="1"/>
  <c r="D19" i="9"/>
  <c r="D29" i="14" s="1"/>
  <c r="C19" i="9"/>
  <c r="C29" i="14" s="1"/>
  <c r="D20" i="9"/>
  <c r="D31" i="14" s="1"/>
  <c r="C20" i="9"/>
  <c r="C31" i="14" s="1"/>
  <c r="D21" i="9"/>
  <c r="D33" i="14" s="1"/>
  <c r="C21" i="9"/>
  <c r="C33" i="14" s="1"/>
  <c r="D14" i="9"/>
  <c r="D19" i="14" s="1"/>
  <c r="C14" i="9"/>
  <c r="C19" i="14" s="1"/>
  <c r="D13" i="9"/>
  <c r="D17" i="14" s="1"/>
  <c r="C13" i="9"/>
  <c r="C17" i="14" s="1"/>
  <c r="D12" i="9"/>
  <c r="D15" i="14" s="1"/>
  <c r="C12" i="9"/>
  <c r="C15" i="14" s="1"/>
  <c r="D11" i="9"/>
  <c r="D13" i="14" s="1"/>
  <c r="C11" i="9"/>
  <c r="C13" i="14" s="1"/>
  <c r="D10" i="9"/>
  <c r="D11" i="14" s="1"/>
  <c r="C10" i="9"/>
  <c r="C11" i="14" s="1"/>
  <c r="D9" i="9"/>
  <c r="D9" i="14" s="1"/>
  <c r="C9" i="9"/>
  <c r="C9" i="14" s="1"/>
  <c r="D8" i="9"/>
  <c r="D7" i="14" s="1"/>
  <c r="C8" i="9"/>
  <c r="C7" i="14" s="1"/>
  <c r="D7" i="9"/>
  <c r="D5" i="14" s="1"/>
  <c r="C7" i="9"/>
  <c r="C5" i="14" s="1"/>
  <c r="C6" i="9"/>
  <c r="C3" i="14" s="1"/>
  <c r="D6" i="9"/>
  <c r="D3" i="14" s="1"/>
  <c r="C4" i="9" l="1"/>
  <c r="A2" i="14" l="1"/>
  <c r="B2" i="14"/>
  <c r="C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E18" i="7"/>
  <c r="B7" i="7"/>
  <c r="E7" i="7" s="1"/>
  <c r="H30" i="1"/>
  <c r="H14" i="1"/>
  <c r="H24" i="1"/>
  <c r="H8" i="1"/>
  <c r="E21" i="1"/>
  <c r="E9" i="1"/>
  <c r="C3" i="12" l="1"/>
</calcChain>
</file>

<file path=xl/sharedStrings.xml><?xml version="1.0" encoding="utf-8"?>
<sst xmlns="http://schemas.openxmlformats.org/spreadsheetml/2006/main" count="409" uniqueCount="100">
  <si>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</si>
  <si>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</si>
  <si>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</si>
  <si>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</si>
  <si>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</si>
  <si>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</si>
  <si>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</si>
  <si>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</si>
  <si>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</si>
  <si>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</si>
  <si>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</si>
  <si>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</si>
  <si>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</si>
  <si>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</si>
  <si>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</si>
  <si>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</si>
  <si>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</si>
  <si>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</si>
  <si>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</si>
  <si>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</si>
  <si>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</si>
  <si>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</si>
  <si>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</si>
  <si>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</si>
  <si>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</si>
  <si>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</si>
  <si>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</si>
  <si>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</si>
  <si>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</si>
  <si>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</si>
  <si>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</si>
  <si>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</si>
  <si>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</si>
  <si>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</si>
  <si>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</si>
  <si>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</si>
  <si>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</si>
  <si>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</si>
  <si>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</si>
  <si>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</si>
  <si>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</si>
  <si>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</si>
  <si>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</si>
  <si>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</si>
  <si>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</si>
  <si>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</si>
  <si>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</si>
  <si>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</si>
  <si>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</si>
  <si>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</si>
  <si>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</si>
  <si>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</si>
  <si>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</si>
  <si>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</si>
  <si>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</si>
  <si>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</si>
  <si>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</si>
  <si>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</si>
  <si>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</si>
  <si>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</si>
  <si>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</si>
  <si>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</si>
  <si>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</si>
  <si>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</si>
  <si>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</si>
  <si>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</si>
  <si>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</si>
  <si>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</si>
  <si>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</si>
  <si>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DIRECTIONS</t>
  </si>
  <si>
    <t>a</t>
  </si>
  <si>
    <t>Input registered athletes names above</t>
  </si>
  <si>
    <t>b</t>
  </si>
  <si>
    <r>
      <rPr>
        <sz val="9"/>
        <color theme="6"/>
        <rFont val="Calibri"/>
        <family val="2"/>
        <scheme val="minor"/>
      </rPr>
      <t>Weigh</t>
    </r>
    <r>
      <rPr>
        <sz val="9"/>
        <color theme="1"/>
        <rFont val="Calibri"/>
        <family val="2"/>
        <scheme val="minor"/>
      </rPr>
      <t xml:space="preserve"> athletes  and draw </t>
    </r>
    <r>
      <rPr>
        <sz val="9"/>
        <color theme="6"/>
        <rFont val="Calibri"/>
        <family val="2"/>
        <scheme val="minor"/>
      </rPr>
      <t>Lot#</t>
    </r>
    <r>
      <rPr>
        <sz val="9"/>
        <color theme="1"/>
        <rFont val="Calibri"/>
        <family val="2"/>
        <scheme val="minor"/>
      </rPr>
      <t xml:space="preserve"> and input above</t>
    </r>
  </si>
  <si>
    <t>c</t>
  </si>
  <si>
    <t>d</t>
  </si>
  <si>
    <t>e.</t>
  </si>
  <si>
    <t>Fight Schedule</t>
  </si>
  <si>
    <t>Placing</t>
  </si>
  <si>
    <t>The First and Second Round Fight Schedule are now created for you on the "Rounds of 6 or 7" tabs</t>
  </si>
  <si>
    <r>
      <t xml:space="preserve">Input </t>
    </r>
    <r>
      <rPr>
        <sz val="9"/>
        <color theme="6"/>
        <rFont val="Calibri"/>
        <family val="2"/>
        <scheme val="minor"/>
      </rPr>
      <t>score</t>
    </r>
    <r>
      <rPr>
        <sz val="9"/>
        <color theme="1"/>
        <rFont val="Calibri"/>
        <family val="2"/>
        <scheme val="minor"/>
      </rPr>
      <t xml:space="preserve"> and </t>
    </r>
    <r>
      <rPr>
        <sz val="9"/>
        <color theme="6"/>
        <rFont val="Calibri"/>
        <family val="2"/>
        <scheme val="minor"/>
      </rPr>
      <t>points</t>
    </r>
    <r>
      <rPr>
        <sz val="9"/>
        <color theme="1"/>
        <rFont val="Calibri"/>
        <family val="2"/>
        <scheme val="minor"/>
      </rPr>
      <t xml:space="preserve"> on "Rounds" tab  for each Match as the tournament proceeds</t>
    </r>
  </si>
  <si>
    <t>f.</t>
  </si>
  <si>
    <t>No athlete can have more than ONE bye, and NO two athletes can fight each other twice</t>
  </si>
  <si>
    <t>g.</t>
  </si>
  <si>
    <t>h.</t>
  </si>
  <si>
    <t>i.</t>
  </si>
  <si>
    <r>
      <t xml:space="preserve">Input final </t>
    </r>
    <r>
      <rPr>
        <b/>
        <sz val="11"/>
        <color theme="6"/>
        <rFont val="Calibri"/>
        <family val="2"/>
        <scheme val="minor"/>
      </rPr>
      <t>Placings</t>
    </r>
    <r>
      <rPr>
        <b/>
        <sz val="11"/>
        <color theme="1"/>
        <rFont val="Calibri"/>
        <family val="2"/>
        <scheme val="minor"/>
      </rPr>
      <t xml:space="preserve"> in "Score Sheet" tabs</t>
    </r>
  </si>
  <si>
    <r>
      <t>Determine eliminated athletes after Round Two, and set up subsequent Rounds using</t>
    </r>
    <r>
      <rPr>
        <sz val="9"/>
        <color theme="6"/>
        <rFont val="Calibri"/>
        <family val="2"/>
        <scheme val="minor"/>
      </rPr>
      <t xml:space="preserve"> Lot#s</t>
    </r>
  </si>
  <si>
    <t>ROUND TWO</t>
  </si>
  <si>
    <t>ROUND ONE</t>
  </si>
  <si>
    <t>16 Athletes</t>
  </si>
  <si>
    <t>805 Strongest</t>
  </si>
  <si>
    <t>Prelim Score</t>
  </si>
  <si>
    <t>NOVICE HEAVYWEIGHT MEN</t>
  </si>
  <si>
    <t>Joseph</t>
  </si>
  <si>
    <t>Svyatoslav</t>
  </si>
  <si>
    <t>0</t>
  </si>
  <si>
    <t>2</t>
  </si>
  <si>
    <r>
      <t>FINAL ROUNDS -</t>
    </r>
    <r>
      <rPr>
        <b/>
        <sz val="8"/>
        <color theme="1"/>
        <rFont val="Calibri"/>
        <family val="2"/>
        <scheme val="minor"/>
      </rPr>
      <t>Single Elimination</t>
    </r>
  </si>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</sst>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sz val="9"/>
      <color theme="1"/>
      <name val="Calibri"/>
      <family val="2"/>
      <scheme val="minor"/>
    </font>
    <font>
      <sz val="9"/>
      <color theme="6"/>
      <name val="Calibri"/>
      <family val="2"/>
      <scheme val="minor"/>
    </font>
    <font>
      <b/>
      <sz val="11"/>
      <color theme="6"/>
      <name val="Calibri"/>
      <family val="2"/>
      <scheme val="minor"/>
    </font>
    <font>
      <b/>
      <sz val="11"/>
      <name val="Calibri"/>
      <family val="2"/>
      <scheme val="minor"/>
    </font>
    <font>
      <sz val="12"/>
      <color theme="1"/>
      <name val="Calibri"/>
      <family val="2"/>
      <scheme val="minor"/>
    </font>
    <font>
      <sz val="11"/>
      <name val="Calibri"/>
      <family val="2"/>
      <scheme val="minor"/>
    </font>
    <font>
      <sz val="10"/>
      <name val="Arial"/>
      <family val="2"/>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2" fillId="0" borderId="0"/>
  </cellStyleXfs>
  <cellXfs count="153">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30" xfId="0" applyNumberFormat="1" applyFill="1" applyBorder="1" applyAlignment="1">
      <alignment horizontal="center"/>
    </xf>
    <xf numFmtId="0" fontId="0" fillId="0" borderId="0" xfId="0"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16" fillId="0" borderId="0" xfId="0" applyFont="1" applyBorder="1" applyAlignment="1">
      <alignment wrapText="1"/>
    </xf>
    <xf numFmtId="49" fontId="0" fillId="5" borderId="31" xfId="0" applyNumberFormat="1" applyFill="1" applyBorder="1" applyAlignment="1">
      <alignment horizontal="center"/>
    </xf>
    <xf numFmtId="0" fontId="0" fillId="0" borderId="29" xfId="0" applyFill="1" applyBorder="1"/>
    <xf numFmtId="0" fontId="9" fillId="0" borderId="0" xfId="0" applyFont="1" applyBorder="1" applyAlignment="1">
      <alignment horizontal="center"/>
    </xf>
    <xf numFmtId="0" fontId="16" fillId="0" borderId="0" xfId="0" applyFont="1" applyFill="1" applyBorder="1" applyAlignment="1">
      <alignment wrapText="1"/>
    </xf>
    <xf numFmtId="0" fontId="0" fillId="0" borderId="0" xfId="0" applyFill="1" applyBorder="1" applyAlignment="1">
      <alignment horizontal="center"/>
    </xf>
    <xf numFmtId="0" fontId="0" fillId="0" borderId="0" xfId="0" applyAlignment="1">
      <alignment horizontal="center" vertical="top"/>
    </xf>
    <xf numFmtId="0" fontId="0" fillId="0" borderId="0" xfId="0" applyFill="1" applyBorder="1" applyAlignment="1">
      <alignment horizontal="center" vertical="top"/>
    </xf>
    <xf numFmtId="0" fontId="1" fillId="0" borderId="0" xfId="0" applyFont="1" applyBorder="1" applyAlignment="1">
      <alignment wrapText="1"/>
    </xf>
    <xf numFmtId="0" fontId="19" fillId="0" borderId="0" xfId="0" applyFont="1" applyBorder="1" applyAlignment="1">
      <alignment horizontal="center"/>
    </xf>
    <xf numFmtId="0" fontId="0" fillId="5" borderId="9" xfId="0" applyFill="1" applyBorder="1"/>
    <xf numFmtId="0" fontId="0" fillId="5" borderId="34" xfId="0" applyFill="1" applyBorder="1"/>
    <xf numFmtId="0" fontId="0" fillId="0" borderId="35" xfId="0" applyBorder="1" applyAlignment="1">
      <alignment horizontal="center"/>
    </xf>
    <xf numFmtId="49" fontId="0" fillId="5" borderId="36" xfId="0" applyNumberFormat="1" applyFill="1" applyBorder="1" applyAlignment="1">
      <alignment horizontal="center"/>
    </xf>
    <xf numFmtId="0" fontId="0" fillId="5" borderId="37"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5" borderId="33" xfId="0" applyFill="1" applyBorder="1" applyAlignment="1" applyProtection="1">
      <alignment horizontal="center"/>
      <protection locked="0"/>
    </xf>
    <xf numFmtId="0" fontId="0" fillId="7" borderId="33"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4" borderId="18" xfId="0" applyFill="1" applyBorder="1" applyAlignment="1">
      <alignment horizontal="center"/>
    </xf>
    <xf numFmtId="49" fontId="0" fillId="5" borderId="39" xfId="0" applyNumberFormat="1" applyFill="1" applyBorder="1" applyAlignment="1">
      <alignment horizontal="center"/>
    </xf>
    <xf numFmtId="0" fontId="0" fillId="5" borderId="40" xfId="0" applyFill="1" applyBorder="1"/>
    <xf numFmtId="49" fontId="0" fillId="5" borderId="41" xfId="0" applyNumberFormat="1" applyFill="1" applyBorder="1" applyAlignment="1">
      <alignment horizontal="center"/>
    </xf>
    <xf numFmtId="0" fontId="0" fillId="5" borderId="8" xfId="0" applyFill="1" applyBorder="1"/>
    <xf numFmtId="49" fontId="0" fillId="5" borderId="42" xfId="0" applyNumberFormat="1" applyFill="1" applyBorder="1" applyAlignment="1">
      <alignment horizontal="center"/>
    </xf>
    <xf numFmtId="0" fontId="0" fillId="7" borderId="44" xfId="0" applyFill="1" applyBorder="1" applyAlignment="1" applyProtection="1">
      <alignment horizontal="center"/>
      <protection locked="0"/>
    </xf>
    <xf numFmtId="0" fontId="0" fillId="7" borderId="1" xfId="0" applyFill="1" applyBorder="1" applyAlignment="1" applyProtection="1">
      <alignment horizontal="center"/>
      <protection locked="0"/>
    </xf>
    <xf numFmtId="49" fontId="0" fillId="5" borderId="32" xfId="0" applyNumberFormat="1" applyFill="1" applyBorder="1" applyAlignment="1">
      <alignment horizontal="center"/>
    </xf>
    <xf numFmtId="49" fontId="0" fillId="5" borderId="33" xfId="0" applyNumberFormat="1" applyFill="1" applyBorder="1" applyAlignment="1">
      <alignment horizontal="center"/>
    </xf>
    <xf numFmtId="0" fontId="0" fillId="7" borderId="38"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7" borderId="45" xfId="0" applyFill="1" applyBorder="1" applyAlignment="1" applyProtection="1">
      <alignment horizontal="center"/>
      <protection locked="0"/>
    </xf>
    <xf numFmtId="0" fontId="1" fillId="0" borderId="3" xfId="0" applyFont="1" applyBorder="1" applyProtection="1">
      <protection locked="0"/>
    </xf>
    <xf numFmtId="0" fontId="0" fillId="0" borderId="43" xfId="0" applyBorder="1" applyAlignment="1">
      <alignment horizontal="center"/>
    </xf>
    <xf numFmtId="0" fontId="0" fillId="0" borderId="44" xfId="0" applyBorder="1" applyAlignment="1">
      <alignment horizontal="center"/>
    </xf>
    <xf numFmtId="49" fontId="0" fillId="5" borderId="46" xfId="0" applyNumberFormat="1" applyFill="1" applyBorder="1" applyAlignment="1">
      <alignment horizontal="center"/>
    </xf>
    <xf numFmtId="49" fontId="0" fillId="5" borderId="47" xfId="0" applyNumberFormat="1" applyFill="1" applyBorder="1" applyAlignment="1">
      <alignment horizontal="center"/>
    </xf>
    <xf numFmtId="0" fontId="0" fillId="0" borderId="48"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49" fontId="0" fillId="5" borderId="49" xfId="0" applyNumberFormat="1" applyFill="1" applyBorder="1" applyAlignment="1">
      <alignment horizontal="center"/>
    </xf>
    <xf numFmtId="0" fontId="0" fillId="5" borderId="50" xfId="0" applyFill="1" applyBorder="1" applyAlignment="1">
      <alignment horizontal="center"/>
    </xf>
    <xf numFmtId="49" fontId="0" fillId="5" borderId="50" xfId="0" applyNumberFormat="1" applyFill="1" applyBorder="1" applyAlignment="1">
      <alignment horizontal="center"/>
    </xf>
    <xf numFmtId="0" fontId="0" fillId="5" borderId="49" xfId="0" applyFill="1" applyBorder="1" applyAlignment="1">
      <alignment horizontal="center"/>
    </xf>
    <xf numFmtId="49" fontId="0" fillId="5" borderId="13" xfId="0" applyNumberFormat="1" applyFill="1" applyBorder="1" applyAlignment="1">
      <alignment horizontal="center"/>
    </xf>
    <xf numFmtId="0" fontId="0" fillId="0" borderId="1" xfId="0" applyBorder="1" applyAlignment="1" applyProtection="1">
      <alignment horizontal="center"/>
      <protection locked="0"/>
    </xf>
    <xf numFmtId="0" fontId="1" fillId="0" borderId="0" xfId="0" applyFont="1" applyBorder="1" applyProtection="1">
      <protection locked="0"/>
    </xf>
    <xf numFmtId="0" fontId="1" fillId="0" borderId="26" xfId="0" applyFont="1" applyBorder="1" applyAlignment="1">
      <alignment horizontal="center"/>
    </xf>
    <xf numFmtId="0" fontId="0" fillId="0" borderId="18" xfId="0" applyBorder="1" applyAlignment="1" applyProtection="1">
      <alignment horizontal="center"/>
      <protection locked="0"/>
    </xf>
    <xf numFmtId="49" fontId="0" fillId="0" borderId="0" xfId="0" applyNumberFormat="1" applyFill="1" applyBorder="1" applyAlignment="1">
      <alignment horizontal="center"/>
    </xf>
    <xf numFmtId="0" fontId="0" fillId="0" borderId="26" xfId="0" applyBorder="1"/>
    <xf numFmtId="0" fontId="0" fillId="6" borderId="26" xfId="0" applyFill="1" applyBorder="1"/>
    <xf numFmtId="0" fontId="1" fillId="0" borderId="18" xfId="0" applyFont="1" applyBorder="1" applyAlignment="1" applyProtection="1">
      <alignment horizontal="center"/>
      <protection locked="0"/>
    </xf>
    <xf numFmtId="0" fontId="0" fillId="0" borderId="21" xfId="0" applyBorder="1" applyAlignment="1" applyProtection="1">
      <alignment horizontal="center"/>
      <protection locked="0"/>
    </xf>
    <xf numFmtId="0" fontId="5" fillId="0" borderId="18" xfId="0" applyFont="1" applyBorder="1" applyAlignment="1">
      <alignment horizontal="left"/>
    </xf>
    <xf numFmtId="0" fontId="0" fillId="4" borderId="26" xfId="0" applyFill="1" applyBorder="1" applyAlignment="1">
      <alignment horizontal="center"/>
    </xf>
    <xf numFmtId="0" fontId="0" fillId="0" borderId="33" xfId="0" applyBorder="1" applyAlignment="1" applyProtection="1">
      <alignment horizontal="center"/>
      <protection locked="0"/>
    </xf>
    <xf numFmtId="0" fontId="15" fillId="0" borderId="15" xfId="0" applyFont="1" applyBorder="1" applyAlignment="1">
      <alignment horizontal="left"/>
    </xf>
    <xf numFmtId="0" fontId="7" fillId="0" borderId="16" xfId="0" applyFont="1" applyBorder="1"/>
    <xf numFmtId="0" fontId="1" fillId="0" borderId="18" xfId="0" applyFont="1" applyBorder="1" applyAlignment="1">
      <alignment horizontal="center"/>
    </xf>
    <xf numFmtId="0" fontId="1" fillId="0" borderId="26" xfId="0" applyFont="1" applyBorder="1"/>
    <xf numFmtId="0" fontId="0" fillId="2" borderId="26" xfId="0" applyFill="1" applyBorder="1"/>
    <xf numFmtId="0" fontId="0" fillId="0" borderId="27" xfId="0" applyBorder="1"/>
    <xf numFmtId="0" fontId="0" fillId="0" borderId="15" xfId="0" applyBorder="1"/>
    <xf numFmtId="0" fontId="7" fillId="0" borderId="16" xfId="0" applyFont="1" applyBorder="1" applyAlignment="1">
      <alignment horizontal="center"/>
    </xf>
    <xf numFmtId="0" fontId="1" fillId="0" borderId="18" xfId="0" applyFont="1" applyBorder="1"/>
    <xf numFmtId="0" fontId="3" fillId="0" borderId="16" xfId="0" applyFont="1" applyBorder="1"/>
    <xf numFmtId="0" fontId="20" fillId="0" borderId="16" xfId="0" applyFont="1" applyBorder="1"/>
    <xf numFmtId="0" fontId="1" fillId="0" borderId="25" xfId="0" applyFont="1" applyBorder="1"/>
    <xf numFmtId="0" fontId="19" fillId="0" borderId="0" xfId="0" applyFont="1" applyBorder="1" applyAlignment="1">
      <alignment horizontal="left"/>
    </xf>
    <xf numFmtId="0" fontId="21" fillId="0" borderId="0" xfId="0" applyFont="1" applyBorder="1" applyAlignment="1">
      <alignment horizontal="center"/>
    </xf>
    <xf numFmtId="0" fontId="0" fillId="5" borderId="51" xfId="0" applyFill="1" applyBorder="1"/>
    <xf numFmtId="0" fontId="0" fillId="5" borderId="30" xfId="0" applyFill="1" applyBorder="1"/>
    <xf numFmtId="0" fontId="6" fillId="0" borderId="21" xfId="0" applyFont="1" applyBorder="1"/>
  </cellXfs>
  <cellStyles count="2">
    <cellStyle name="Normal" xfId="0" builtinId="0"/>
    <cellStyle name="Normal 2" xfId="1" xr:uid="{4789A426-B8DB-44E0-9964-024B2C00A6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81">
          <cell r="B81" t="str">
            <v>Brian</v>
          </cell>
          <cell r="C81" t="str">
            <v>Santos</v>
          </cell>
          <cell r="E81">
            <v>261</v>
          </cell>
        </row>
        <row r="82">
          <cell r="B82" t="str">
            <v>Nate</v>
          </cell>
          <cell r="C82" t="str">
            <v>Bohart (T)</v>
          </cell>
          <cell r="E82">
            <v>230.9</v>
          </cell>
        </row>
        <row r="83">
          <cell r="B83" t="str">
            <v>Eric</v>
          </cell>
          <cell r="C83" t="str">
            <v>Brewster</v>
          </cell>
          <cell r="E83">
            <v>258.8</v>
          </cell>
        </row>
        <row r="84">
          <cell r="B84" t="str">
            <v>Adam</v>
          </cell>
          <cell r="C84" t="str">
            <v>Pix</v>
          </cell>
          <cell r="E84">
            <v>289</v>
          </cell>
        </row>
        <row r="85">
          <cell r="B85" t="str">
            <v>Joseph</v>
          </cell>
          <cell r="C85" t="str">
            <v>DiCeglie</v>
          </cell>
          <cell r="E85">
            <v>254.4</v>
          </cell>
        </row>
        <row r="86">
          <cell r="B86" t="str">
            <v>Zachary</v>
          </cell>
          <cell r="C86" t="str">
            <v>Stark</v>
          </cell>
          <cell r="E86">
            <v>291.60000000000002</v>
          </cell>
        </row>
        <row r="87">
          <cell r="B87" t="str">
            <v>Bradley</v>
          </cell>
          <cell r="C87" t="str">
            <v>Hale (T)</v>
          </cell>
          <cell r="E87">
            <v>288.3</v>
          </cell>
        </row>
        <row r="88">
          <cell r="B88" t="str">
            <v>Svyatoslav</v>
          </cell>
          <cell r="C88" t="str">
            <v>Popovich</v>
          </cell>
          <cell r="E88">
            <v>262.10000000000002</v>
          </cell>
        </row>
        <row r="89">
          <cell r="B89" t="str">
            <v>Edgar</v>
          </cell>
          <cell r="C89" t="str">
            <v>Cordero Sanchez</v>
          </cell>
          <cell r="E89">
            <v>303</v>
          </cell>
        </row>
        <row r="90">
          <cell r="B90" t="str">
            <v xml:space="preserve">Kevin </v>
          </cell>
          <cell r="C90" t="str">
            <v>Palmer</v>
          </cell>
          <cell r="E90">
            <v>219.5</v>
          </cell>
        </row>
        <row r="91">
          <cell r="B91" t="str">
            <v xml:space="preserve">Donald </v>
          </cell>
          <cell r="C91" t="str">
            <v>Holland</v>
          </cell>
          <cell r="E91">
            <v>259.3</v>
          </cell>
        </row>
        <row r="92">
          <cell r="B92" t="str">
            <v>Patrick</v>
          </cell>
          <cell r="C92" t="str">
            <v>Mckenzie</v>
          </cell>
          <cell r="E92">
            <v>292.5</v>
          </cell>
        </row>
        <row r="93">
          <cell r="B93" t="str">
            <v>Geoff</v>
          </cell>
          <cell r="C93" t="str">
            <v>Bisente</v>
          </cell>
          <cell r="E93">
            <v>351.5</v>
          </cell>
        </row>
        <row r="94">
          <cell r="B94" t="str">
            <v>Kobe</v>
          </cell>
          <cell r="C94" t="str">
            <v>Heaton (T)</v>
          </cell>
          <cell r="E94">
            <v>345.9</v>
          </cell>
        </row>
        <row r="95">
          <cell r="B95" t="str">
            <v>Matthew</v>
          </cell>
          <cell r="C95" t="str">
            <v>Arbogast</v>
          </cell>
          <cell r="E95">
            <v>270.3</v>
          </cell>
        </row>
        <row r="96">
          <cell r="B96" t="str">
            <v>Andres</v>
          </cell>
          <cell r="C96" t="str">
            <v>Arevalo</v>
          </cell>
          <cell r="E96">
            <v>283.2</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Brian</v>
      </c>
      <c r="C3" s="71" t="str">
        <f>VLOOKUP(B3,'Competitor Roster'!B:D,2,FALSE)</f>
        <v>Santos</v>
      </c>
      <c r="D3" s="6">
        <v>2</v>
      </c>
      <c r="E3" s="53" t="str">
        <f>VLOOKUP(D3,'Competitor Roster'!A:B,2,FALSE)</f>
        <v>Nate</v>
      </c>
      <c r="F3" s="71" t="str">
        <f>VLOOKUP(E3,'Competitor Roster'!B:D,2,FALSE)</f>
        <v>Bohart (T)</v>
      </c>
      <c r="G3" s="6">
        <v>3</v>
      </c>
      <c r="H3" s="53" t="str">
        <f>VLOOKUP(G3,'Competitor Roster'!A:B,2,FALSE)</f>
        <v>Eric</v>
      </c>
      <c r="I3" s="71" t="str">
        <f>VLOOKUP(H3,'Competitor Roster'!B:D,2,FALSE)</f>
        <v>Brewster</v>
      </c>
      <c r="J3" s="6">
        <v>4</v>
      </c>
      <c r="K3" s="53" t="str">
        <f>VLOOKUP(J3,'Competitor Roster'!A:B,2,FALSE)</f>
        <v>Adam</v>
      </c>
      <c r="L3" s="71" t="str">
        <f>VLOOKUP(K3,'Competitor Roster'!B:D,2,FALSE)</f>
        <v>Pix</v>
      </c>
      <c r="M3" s="6">
        <v>5</v>
      </c>
      <c r="N3" s="53" t="str">
        <f>VLOOKUP(M3,'Competitor Roster'!A:B,2,FALSE)</f>
        <v>Joseph</v>
      </c>
      <c r="O3" s="71" t="str">
        <f>VLOOKUP(N3,'Competitor Roster'!B:D,2,FALSE)</f>
        <v>DiCeglie</v>
      </c>
    </row>
    <row r="4" spans="1:15" x14ac:dyDescent="0.3">
      <c r="A4">
        <v>1</v>
      </c>
      <c r="B4" s="69" t="str">
        <f>VLOOKUP(A3,'Rounds of 16 athletes'!B:F,4,FALSE)</f>
        <v>0</v>
      </c>
      <c r="D4">
        <v>2</v>
      </c>
      <c r="E4" s="69">
        <f>VLOOKUP(D3,'Rounds of 16 athletes'!B:F,4,FALSE)</f>
        <v>2</v>
      </c>
      <c r="H4" s="69" t="str">
        <f>VLOOKUP(G3,'Rounds of 16 athletes'!$B:$F,4,FALSE)</f>
        <v>0</v>
      </c>
      <c r="K4" s="69" t="str">
        <f>VLOOKUP(J3,'Rounds of 16 athletes'!$B:$F,4,FALSE)</f>
        <v>2</v>
      </c>
      <c r="N4" s="69" t="str">
        <f>VLOOKUP(M3,'Rounds of 16 athletes'!$B:$F,4,FALSE)</f>
        <v>2</v>
      </c>
    </row>
    <row r="5" spans="1:15" x14ac:dyDescent="0.3">
      <c r="A5">
        <v>1</v>
      </c>
      <c r="B5" s="69" t="str">
        <f>VLOOKUP(A4,'Rounds of 16 athletes'!B:F,4,FALSE)</f>
        <v>0</v>
      </c>
      <c r="D5">
        <v>2</v>
      </c>
    </row>
    <row r="6" spans="1:15" x14ac:dyDescent="0.3">
      <c r="A6">
        <v>1</v>
      </c>
      <c r="B6" s="69" t="str">
        <f>VLOOKUP(A5,'Rounds of 16 athletes'!B:F,4,FALSE)</f>
        <v>0</v>
      </c>
      <c r="D6">
        <v>2</v>
      </c>
    </row>
    <row r="7" spans="1:15" x14ac:dyDescent="0.3">
      <c r="A7">
        <v>1</v>
      </c>
      <c r="B7" s="69" t="str">
        <f>VLOOKUP(A6,'Rounds of 16 athletes'!B:F,4,FALSE)</f>
        <v>0</v>
      </c>
      <c r="D7">
        <v>2</v>
      </c>
    </row>
    <row r="8" spans="1:15" x14ac:dyDescent="0.3">
      <c r="A8">
        <v>1</v>
      </c>
      <c r="B8" s="69" t="str">
        <f>VLOOKUP(A7,'Rounds of 16 athletes'!B:F,4,FALSE)</f>
        <v>0</v>
      </c>
      <c r="D8">
        <v>2</v>
      </c>
    </row>
    <row r="9" spans="1:15" x14ac:dyDescent="0.3">
      <c r="A9">
        <v>1</v>
      </c>
      <c r="B9" s="69" t="str">
        <f>VLOOKUP(A8,'Rounds of 16 athletes'!B:F,4,FALSE)</f>
        <v>0</v>
      </c>
      <c r="D9">
        <v>2</v>
      </c>
    </row>
    <row r="10" spans="1:15" x14ac:dyDescent="0.3">
      <c r="A10">
        <v>1</v>
      </c>
      <c r="B10" s="69" t="str">
        <f>VLOOKUP(A9,'Rounds of 16 athletes'!B:F,4,FALSE)</f>
        <v>0</v>
      </c>
      <c r="D10">
        <v>2</v>
      </c>
    </row>
    <row r="11" spans="1:15" x14ac:dyDescent="0.3">
      <c r="A11">
        <v>1</v>
      </c>
      <c r="B11" s="69" t="str">
        <f>VLOOKUP(A10,'Rounds of 16 athletes'!B:F,4,FALSE)</f>
        <v>0</v>
      </c>
      <c r="D11">
        <v>2</v>
      </c>
    </row>
    <row r="12" spans="1:15" x14ac:dyDescent="0.3">
      <c r="A12">
        <v>1</v>
      </c>
      <c r="B12" s="69" t="str">
        <f>VLOOKUP(A11,'Rounds of 16 athletes'!B:F,4,FALSE)</f>
        <v>0</v>
      </c>
      <c r="D12">
        <v>2</v>
      </c>
    </row>
    <row r="13" spans="1:15" x14ac:dyDescent="0.3">
      <c r="A13">
        <v>1</v>
      </c>
      <c r="B13" s="69" t="str">
        <f>VLOOKUP(A12,'Rounds of 16 athletes'!B:F,4,FALSE)</f>
        <v>0</v>
      </c>
      <c r="D13">
        <v>2</v>
      </c>
    </row>
    <row r="14" spans="1:15" x14ac:dyDescent="0.3">
      <c r="A14">
        <v>1</v>
      </c>
      <c r="B14" s="69" t="str">
        <f>VLOOKUP(A13,'Rounds of 16 athletes'!B:F,4,FALSE)</f>
        <v>0</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4"/>
  <sheetViews>
    <sheetView workbookViewId="0">
      <pane ySplit="2" topLeftCell="A27" activePane="bottomLeft" state="frozen"/>
      <selection pane="bottomLeft" sqref="A1:H34"/>
    </sheetView>
  </sheetViews>
  <sheetFormatPr defaultRowHeight="14.4" x14ac:dyDescent="0.3"/>
  <cols>
    <col min="1" max="1" width="9.109375" style="2" customWidth="1"/>
    <col min="2" max="2" width="4.6640625" style="2" customWidth="1"/>
    <col min="3" max="3" width="19.77734375" style="41" bestFit="1" customWidth="1"/>
    <col min="4" max="4" width="14.77734375" style="24" bestFit="1" customWidth="1"/>
    <col min="5" max="5" width="6.6640625" style="24" customWidth="1"/>
    <col min="6" max="6" width="7" style="12" customWidth="1"/>
    <col min="7" max="7" width="7" style="129"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9" ht="25.8" x14ac:dyDescent="0.5">
      <c r="A1" s="136" t="s">
        <v>92</v>
      </c>
      <c r="B1" s="48"/>
      <c r="C1" s="47"/>
      <c r="D1" s="137" t="s">
        <v>91</v>
      </c>
      <c r="E1" s="49"/>
      <c r="F1" s="49"/>
      <c r="G1" s="49"/>
      <c r="H1" s="55"/>
    </row>
    <row r="2" spans="1:9" ht="15.6" x14ac:dyDescent="0.3">
      <c r="A2" s="138" t="str">
        <f>'Rounds of 16 athletes'!A4</f>
        <v>Match #</v>
      </c>
      <c r="B2" s="70" t="str">
        <f>'Rounds of 16 athletes'!B4</f>
        <v>Lot#</v>
      </c>
      <c r="C2" s="133" t="str">
        <f>'Rounds of 16 athletes'!C4</f>
        <v>NOVICE HEAVYWEIGHT MEN</v>
      </c>
      <c r="E2" s="70" t="str">
        <f>'Rounds of 16 athletes'!E4</f>
        <v>win-lose</v>
      </c>
      <c r="F2" s="70" t="str">
        <f>'Rounds of 16 athletes'!F4</f>
        <v xml:space="preserve">Points </v>
      </c>
      <c r="G2" s="126" t="s">
        <v>68</v>
      </c>
      <c r="H2" s="139" t="s">
        <v>78</v>
      </c>
    </row>
    <row r="3" spans="1:9" ht="15" thickBot="1" x14ac:dyDescent="0.35">
      <c r="A3" s="127">
        <f>'Rounds of 16 athletes'!A6</f>
        <v>1</v>
      </c>
      <c r="B3" s="73">
        <f>'Rounds of 16 athletes'!B6</f>
        <v>1</v>
      </c>
      <c r="C3" s="127" t="str">
        <f>'Rounds of 16 athletes'!C6</f>
        <v>Brian</v>
      </c>
      <c r="D3" s="128" t="str">
        <f>'Rounds of 16 athletes'!D6</f>
        <v>Santos</v>
      </c>
      <c r="E3" s="73" t="str">
        <f>'Rounds of 16 athletes'!E6</f>
        <v>0</v>
      </c>
      <c r="F3" s="12">
        <f>'Rounds of 16 athletes'!F6</f>
        <v>0</v>
      </c>
      <c r="H3" s="129"/>
    </row>
    <row r="4" spans="1:9" ht="15" thickBot="1" x14ac:dyDescent="0.35">
      <c r="A4" s="41">
        <f>'Rounds of 16 athletes'!A38</f>
        <v>16</v>
      </c>
      <c r="B4" s="24">
        <f>'Rounds of 16 athletes'!B38</f>
        <v>1</v>
      </c>
      <c r="C4" s="41" t="str">
        <f>'Rounds of 16 athletes'!C38</f>
        <v>Brian</v>
      </c>
      <c r="D4" s="24" t="str">
        <f>'Rounds of 16 athletes'!D38</f>
        <v>Santos</v>
      </c>
      <c r="E4" s="24" t="str">
        <f>'Rounds of 16 athletes'!E38</f>
        <v>0</v>
      </c>
      <c r="F4" s="9">
        <f>'Rounds of 16 athletes'!F38</f>
        <v>0</v>
      </c>
      <c r="G4" s="9">
        <f>SUM(F3:F4)</f>
        <v>0</v>
      </c>
      <c r="H4" s="129">
        <v>12</v>
      </c>
    </row>
    <row r="5" spans="1:9" ht="15" thickBot="1" x14ac:dyDescent="0.35">
      <c r="A5" s="41">
        <f>'Rounds of 16 athletes'!A7</f>
        <v>1</v>
      </c>
      <c r="B5" s="24">
        <f>'Rounds of 16 athletes'!B7</f>
        <v>2</v>
      </c>
      <c r="C5" s="41" t="str">
        <f>'Rounds of 16 athletes'!C7</f>
        <v>Nate</v>
      </c>
      <c r="D5" s="24" t="str">
        <f>'Rounds of 16 athletes'!D7</f>
        <v>Bohart (T)</v>
      </c>
      <c r="E5" s="24">
        <f>'Rounds of 16 athletes'!E7</f>
        <v>2</v>
      </c>
      <c r="F5" s="5">
        <f>'Rounds of 16 athletes'!F7</f>
        <v>3</v>
      </c>
      <c r="H5" s="129"/>
    </row>
    <row r="6" spans="1:9" ht="15" thickBot="1" x14ac:dyDescent="0.35">
      <c r="A6" s="127">
        <f>'Rounds of 16 athletes'!A23</f>
        <v>9</v>
      </c>
      <c r="B6" s="75">
        <f>'Rounds of 16 athletes'!B23</f>
        <v>2</v>
      </c>
      <c r="C6" s="127" t="str">
        <f>'Rounds of 16 athletes'!C23</f>
        <v>Nate</v>
      </c>
      <c r="D6" s="73" t="str">
        <f>'Rounds of 16 athletes'!D23</f>
        <v>Bohart (T)</v>
      </c>
      <c r="E6" s="73" t="str">
        <f>'Rounds of 16 athletes'!E23</f>
        <v>2</v>
      </c>
      <c r="F6" s="9">
        <f>'Rounds of 16 athletes'!F23</f>
        <v>3</v>
      </c>
      <c r="G6" s="9">
        <f>SUM(F5:F6)</f>
        <v>6</v>
      </c>
      <c r="H6" s="140">
        <v>5</v>
      </c>
    </row>
    <row r="7" spans="1:9" ht="15" thickBot="1" x14ac:dyDescent="0.35">
      <c r="A7" s="41">
        <f>'Rounds of 16 athletes'!A8</f>
        <v>2</v>
      </c>
      <c r="B7" s="24">
        <f>'Rounds of 16 athletes'!B8</f>
        <v>3</v>
      </c>
      <c r="C7" s="41" t="str">
        <f>'Rounds of 16 athletes'!C8</f>
        <v>Eric</v>
      </c>
      <c r="D7" s="24" t="str">
        <f>'Rounds of 16 athletes'!D8</f>
        <v>Brewster</v>
      </c>
      <c r="E7" s="24" t="str">
        <f>'Rounds of 16 athletes'!E8</f>
        <v>0</v>
      </c>
      <c r="F7" s="5">
        <f>'Rounds of 16 athletes'!F8</f>
        <v>0</v>
      </c>
      <c r="H7" s="129"/>
    </row>
    <row r="8" spans="1:9" ht="15" thickBot="1" x14ac:dyDescent="0.35">
      <c r="A8" s="41">
        <f>'Rounds of 16 athletes'!A24</f>
        <v>9</v>
      </c>
      <c r="B8" s="24">
        <f>'Rounds of 16 athletes'!B24</f>
        <v>3</v>
      </c>
      <c r="C8" s="41" t="str">
        <f>'Rounds of 16 athletes'!C24</f>
        <v>Eric</v>
      </c>
      <c r="D8" s="24" t="str">
        <f>'Rounds of 16 athletes'!D24</f>
        <v>Brewster</v>
      </c>
      <c r="E8" s="24" t="str">
        <f>'Rounds of 16 athletes'!E24</f>
        <v>0</v>
      </c>
      <c r="F8" s="111">
        <f>'Rounds of 16 athletes'!F24</f>
        <v>0</v>
      </c>
      <c r="G8" s="9">
        <f>SUM(F7:F8)</f>
        <v>0</v>
      </c>
      <c r="H8" s="129">
        <v>12</v>
      </c>
    </row>
    <row r="9" spans="1:9" ht="15" thickBot="1" x14ac:dyDescent="0.35">
      <c r="A9" s="127">
        <f>'Rounds of 16 athletes'!A9</f>
        <v>2</v>
      </c>
      <c r="B9" s="75">
        <f>'Rounds of 16 athletes'!B9</f>
        <v>4</v>
      </c>
      <c r="C9" s="127" t="str">
        <f>'Rounds of 16 athletes'!C9</f>
        <v>Adam</v>
      </c>
      <c r="D9" s="73" t="str">
        <f>'Rounds of 16 athletes'!D9</f>
        <v>Pix</v>
      </c>
      <c r="E9" s="73" t="str">
        <f>'Rounds of 16 athletes'!E9</f>
        <v>2</v>
      </c>
      <c r="F9" s="125">
        <f>'Rounds of 16 athletes'!F9</f>
        <v>3</v>
      </c>
      <c r="G9" s="130"/>
      <c r="H9" s="129"/>
    </row>
    <row r="10" spans="1:9" ht="15" thickBot="1" x14ac:dyDescent="0.35">
      <c r="A10" s="127">
        <f>'Rounds of 16 athletes'!A25</f>
        <v>10</v>
      </c>
      <c r="B10" s="75">
        <f>'Rounds of 16 athletes'!B25</f>
        <v>4</v>
      </c>
      <c r="C10" s="127" t="str">
        <f>'Rounds of 16 athletes'!C25</f>
        <v>Adam</v>
      </c>
      <c r="D10" s="73" t="str">
        <f>'Rounds of 16 athletes'!D25</f>
        <v>Pix</v>
      </c>
      <c r="E10" s="73" t="str">
        <f>'Rounds of 16 athletes'!E25</f>
        <v>0</v>
      </c>
      <c r="F10" s="9">
        <f>'Rounds of 16 athletes'!F25</f>
        <v>0</v>
      </c>
      <c r="G10" s="9">
        <f>SUM(F9:F10)</f>
        <v>3</v>
      </c>
      <c r="H10" s="129">
        <v>9</v>
      </c>
      <c r="I10">
        <v>289</v>
      </c>
    </row>
    <row r="11" spans="1:9" ht="15" thickBot="1" x14ac:dyDescent="0.35">
      <c r="A11" s="41">
        <f>'Rounds of 16 athletes'!A10</f>
        <v>3</v>
      </c>
      <c r="B11" s="24">
        <f>'Rounds of 16 athletes'!B10</f>
        <v>5</v>
      </c>
      <c r="C11" s="41" t="str">
        <f>'Rounds of 16 athletes'!C10</f>
        <v>Joseph</v>
      </c>
      <c r="D11" s="24" t="str">
        <f>'Rounds of 16 athletes'!D10</f>
        <v>DiCeglie</v>
      </c>
      <c r="E11" s="24" t="str">
        <f>'Rounds of 16 athletes'!E10</f>
        <v>2</v>
      </c>
      <c r="F11" s="5">
        <f>'Rounds of 16 athletes'!F10</f>
        <v>3</v>
      </c>
      <c r="H11" s="129"/>
    </row>
    <row r="12" spans="1:9" ht="15" thickBot="1" x14ac:dyDescent="0.35">
      <c r="A12" s="41">
        <f>'Rounds of 16 athletes'!A26</f>
        <v>10</v>
      </c>
      <c r="B12" s="24">
        <f>'Rounds of 16 athletes'!B26</f>
        <v>5</v>
      </c>
      <c r="C12" s="41" t="str">
        <f>'Rounds of 16 athletes'!C26</f>
        <v>Joseph</v>
      </c>
      <c r="D12" s="24" t="str">
        <f>'Rounds of 16 athletes'!D26</f>
        <v>DiCeglie</v>
      </c>
      <c r="E12" s="24" t="str">
        <f>'Rounds of 16 athletes'!E26</f>
        <v>2</v>
      </c>
      <c r="F12" s="111">
        <f>'Rounds of 16 athletes'!F26</f>
        <v>3</v>
      </c>
      <c r="G12" s="9">
        <v>8</v>
      </c>
      <c r="H12" s="140">
        <v>2</v>
      </c>
    </row>
    <row r="13" spans="1:9" ht="15" thickBot="1" x14ac:dyDescent="0.35">
      <c r="A13" s="127">
        <f>'Rounds of 16 athletes'!A11</f>
        <v>3</v>
      </c>
      <c r="B13" s="75">
        <f>'Rounds of 16 athletes'!B11</f>
        <v>6</v>
      </c>
      <c r="C13" s="127" t="str">
        <f>'Rounds of 16 athletes'!C11</f>
        <v>Zachary</v>
      </c>
      <c r="D13" s="73" t="str">
        <f>'Rounds of 16 athletes'!D11</f>
        <v>Stark</v>
      </c>
      <c r="E13" s="73" t="str">
        <f>'Rounds of 16 athletes'!E11</f>
        <v>0</v>
      </c>
      <c r="F13" s="125">
        <f>'Rounds of 16 athletes'!F11</f>
        <v>0</v>
      </c>
      <c r="G13" s="130"/>
      <c r="H13" s="129"/>
    </row>
    <row r="14" spans="1:9" ht="15" thickBot="1" x14ac:dyDescent="0.35">
      <c r="A14" s="127">
        <f>'Rounds of 16 athletes'!A27</f>
        <v>11</v>
      </c>
      <c r="B14" s="75">
        <f>'Rounds of 16 athletes'!B27</f>
        <v>6</v>
      </c>
      <c r="C14" s="127" t="str">
        <f>'Rounds of 16 athletes'!C27</f>
        <v>Zachary</v>
      </c>
      <c r="D14" s="73" t="str">
        <f>'Rounds of 16 athletes'!D27</f>
        <v>Stark</v>
      </c>
      <c r="E14" s="73" t="str">
        <f>'Rounds of 16 athletes'!E27</f>
        <v>0</v>
      </c>
      <c r="F14" s="9">
        <f>'Rounds of 16 athletes'!F27</f>
        <v>0</v>
      </c>
      <c r="G14" s="9">
        <f>SUM(F13:F14)</f>
        <v>0</v>
      </c>
      <c r="H14" s="129">
        <v>12</v>
      </c>
    </row>
    <row r="15" spans="1:9" ht="15" thickBot="1" x14ac:dyDescent="0.35">
      <c r="A15" s="127">
        <f>'Rounds of 16 athletes'!A12</f>
        <v>4</v>
      </c>
      <c r="B15" s="75">
        <f>'Rounds of 16 athletes'!B12</f>
        <v>7</v>
      </c>
      <c r="C15" s="127" t="str">
        <f>'Rounds of 16 athletes'!C12</f>
        <v>Bradley</v>
      </c>
      <c r="D15" s="73" t="str">
        <f>'Rounds of 16 athletes'!D12</f>
        <v>Hale (T)</v>
      </c>
      <c r="E15" s="73">
        <f>'Rounds of 16 athletes'!E12</f>
        <v>0</v>
      </c>
      <c r="F15" s="12">
        <f>'Rounds of 16 athletes'!F12</f>
        <v>0</v>
      </c>
      <c r="H15" s="129"/>
    </row>
    <row r="16" spans="1:9" ht="15" thickBot="1" x14ac:dyDescent="0.35">
      <c r="A16" s="41">
        <f>'Rounds of 16 athletes'!A28</f>
        <v>11</v>
      </c>
      <c r="B16" s="24">
        <f>'Rounds of 16 athletes'!B28</f>
        <v>7</v>
      </c>
      <c r="C16" s="41" t="str">
        <f>'Rounds of 16 athletes'!C28</f>
        <v>Bradley</v>
      </c>
      <c r="D16" s="24" t="str">
        <f>'Rounds of 16 athletes'!D28</f>
        <v>Hale (T)</v>
      </c>
      <c r="E16" s="24" t="str">
        <f>'Rounds of 16 athletes'!E28</f>
        <v>2</v>
      </c>
      <c r="F16" s="111">
        <f>'Rounds of 16 athletes'!F28</f>
        <v>3</v>
      </c>
      <c r="G16" s="9">
        <f>SUM(F15:F16)</f>
        <v>3</v>
      </c>
      <c r="H16" s="129">
        <v>8</v>
      </c>
      <c r="I16">
        <v>288.3</v>
      </c>
    </row>
    <row r="17" spans="1:9" ht="15" thickBot="1" x14ac:dyDescent="0.35">
      <c r="A17" s="127">
        <f>'Rounds of 16 athletes'!A13</f>
        <v>4</v>
      </c>
      <c r="B17" s="75">
        <f>'Rounds of 16 athletes'!B13</f>
        <v>8</v>
      </c>
      <c r="C17" s="127" t="str">
        <f>'Rounds of 16 athletes'!C13</f>
        <v>Svyatoslav</v>
      </c>
      <c r="D17" s="73" t="str">
        <f>'Rounds of 16 athletes'!D13</f>
        <v>Popovich</v>
      </c>
      <c r="E17" s="75" t="str">
        <f>'Rounds of 16 athletes'!E13</f>
        <v>2</v>
      </c>
      <c r="F17" s="125">
        <f>'Rounds of 16 athletes'!F13</f>
        <v>3</v>
      </c>
      <c r="G17" s="130"/>
      <c r="H17" s="129"/>
    </row>
    <row r="18" spans="1:9" ht="15" thickBot="1" x14ac:dyDescent="0.35">
      <c r="A18" s="41">
        <f>'Rounds of 16 athletes'!A29</f>
        <v>12</v>
      </c>
      <c r="B18" s="24">
        <f>'Rounds of 16 athletes'!B29</f>
        <v>8</v>
      </c>
      <c r="C18" s="41" t="str">
        <f>'Rounds of 16 athletes'!C29</f>
        <v>Svyatoslav</v>
      </c>
      <c r="D18" s="24" t="str">
        <f>'Rounds of 16 athletes'!D29</f>
        <v>Popovich</v>
      </c>
      <c r="E18" s="24" t="str">
        <f>'Rounds of 16 athletes'!E29</f>
        <v>2</v>
      </c>
      <c r="F18" s="9">
        <f>'Rounds of 16 athletes'!F29</f>
        <v>3</v>
      </c>
      <c r="G18" s="9">
        <v>11</v>
      </c>
      <c r="H18" s="140">
        <v>1</v>
      </c>
    </row>
    <row r="19" spans="1:9" ht="15" thickBot="1" x14ac:dyDescent="0.35">
      <c r="A19" s="127">
        <f>'Rounds of 16 athletes'!A14</f>
        <v>5</v>
      </c>
      <c r="B19" s="75">
        <f>'Rounds of 16 athletes'!B14</f>
        <v>9</v>
      </c>
      <c r="C19" s="131" t="str">
        <f>'Rounds of 16 athletes'!C14</f>
        <v>Edgar</v>
      </c>
      <c r="D19" s="73" t="str">
        <f>'Rounds of 16 athletes'!D14</f>
        <v>Cordero Sanchez</v>
      </c>
      <c r="E19" s="73" t="str">
        <f>'Rounds of 16 athletes'!E14</f>
        <v>2</v>
      </c>
      <c r="F19" s="12">
        <f>'Rounds of 16 athletes'!F14</f>
        <v>3</v>
      </c>
      <c r="H19" s="129"/>
    </row>
    <row r="20" spans="1:9" ht="15" thickBot="1" x14ac:dyDescent="0.35">
      <c r="A20" s="41">
        <f>'Rounds of 16 athletes'!A30</f>
        <v>12</v>
      </c>
      <c r="B20" s="24">
        <f>'Rounds of 16 athletes'!B30</f>
        <v>9</v>
      </c>
      <c r="C20" s="41" t="str">
        <f>'Rounds of 16 athletes'!C30</f>
        <v>Edgar</v>
      </c>
      <c r="D20" s="24" t="str">
        <f>'Rounds of 16 athletes'!D30</f>
        <v>Cordero Sanchez</v>
      </c>
      <c r="E20" s="24" t="str">
        <f>'Rounds of 16 athletes'!E30</f>
        <v>0</v>
      </c>
      <c r="F20" s="111">
        <f>'Rounds of 16 athletes'!F30</f>
        <v>0</v>
      </c>
      <c r="G20" s="9">
        <f>SUM(F19:F20)</f>
        <v>3</v>
      </c>
      <c r="H20" s="129">
        <v>10</v>
      </c>
      <c r="I20">
        <v>303</v>
      </c>
    </row>
    <row r="21" spans="1:9" ht="15" thickBot="1" x14ac:dyDescent="0.35">
      <c r="A21" s="41">
        <f>'Rounds of 16 athletes'!A15</f>
        <v>5</v>
      </c>
      <c r="B21" s="24">
        <f>'Rounds of 16 athletes'!B15</f>
        <v>10</v>
      </c>
      <c r="C21" s="41" t="str">
        <f>'Rounds of 16 athletes'!C15</f>
        <v xml:space="preserve">Kevin </v>
      </c>
      <c r="D21" s="24" t="str">
        <f>'Rounds of 16 athletes'!D15</f>
        <v>Palmer</v>
      </c>
      <c r="E21" s="24" t="str">
        <f>'Rounds of 16 athletes'!E15</f>
        <v>0</v>
      </c>
      <c r="F21" s="125">
        <f>'Rounds of 16 athletes'!F15</f>
        <v>0</v>
      </c>
      <c r="G21" s="130"/>
      <c r="H21" s="129"/>
    </row>
    <row r="22" spans="1:9" ht="15" thickBot="1" x14ac:dyDescent="0.35">
      <c r="A22" s="127">
        <f>'Rounds of 16 athletes'!A31</f>
        <v>13</v>
      </c>
      <c r="B22" s="75">
        <f>'Rounds of 16 athletes'!B31</f>
        <v>10</v>
      </c>
      <c r="C22" s="131" t="str">
        <f>'Rounds of 16 athletes'!C31</f>
        <v xml:space="preserve">Kevin </v>
      </c>
      <c r="D22" s="73" t="str">
        <f>'Rounds of 16 athletes'!D31</f>
        <v>Palmer</v>
      </c>
      <c r="E22" s="73" t="str">
        <f>'Rounds of 16 athletes'!E31</f>
        <v>0</v>
      </c>
      <c r="F22" s="9">
        <f>'Rounds of 16 athletes'!F31</f>
        <v>0</v>
      </c>
      <c r="G22" s="9">
        <f>SUM(F21:F22)</f>
        <v>0</v>
      </c>
      <c r="H22" s="129">
        <v>12</v>
      </c>
    </row>
    <row r="23" spans="1:9" ht="15" thickBot="1" x14ac:dyDescent="0.35">
      <c r="A23" s="127">
        <f>'Rounds of 16 athletes'!A16</f>
        <v>6</v>
      </c>
      <c r="B23" s="75">
        <f>'Rounds of 16 athletes'!B16</f>
        <v>11</v>
      </c>
      <c r="C23" s="127" t="str">
        <f>'Rounds of 16 athletes'!C16</f>
        <v xml:space="preserve">Donald </v>
      </c>
      <c r="D23" s="73" t="str">
        <f>'Rounds of 16 athletes'!D16</f>
        <v>Holland</v>
      </c>
      <c r="E23" s="73" t="str">
        <f>'Rounds of 16 athletes'!E16</f>
        <v>0</v>
      </c>
      <c r="F23" s="5">
        <f>'Rounds of 16 athletes'!F16</f>
        <v>0</v>
      </c>
      <c r="H23" s="129"/>
    </row>
    <row r="24" spans="1:9" ht="15" thickBot="1" x14ac:dyDescent="0.35">
      <c r="A24" s="41">
        <f>'Rounds of 16 athletes'!A32</f>
        <v>13</v>
      </c>
      <c r="B24" s="24">
        <f>'Rounds of 16 athletes'!B32</f>
        <v>11</v>
      </c>
      <c r="C24" s="41" t="str">
        <f>'Rounds of 16 athletes'!C32</f>
        <v xml:space="preserve">Donald </v>
      </c>
      <c r="D24" s="24" t="str">
        <f>'Rounds of 16 athletes'!D32</f>
        <v>Holland</v>
      </c>
      <c r="E24" s="24" t="str">
        <f>'Rounds of 16 athletes'!E32</f>
        <v>2</v>
      </c>
      <c r="F24" s="111">
        <f>'Rounds of 16 athletes'!F32</f>
        <v>3</v>
      </c>
      <c r="G24" s="9">
        <f>SUM(F23:F24)</f>
        <v>3</v>
      </c>
      <c r="H24" s="129">
        <v>6</v>
      </c>
      <c r="I24">
        <v>259.3</v>
      </c>
    </row>
    <row r="25" spans="1:9" ht="15" thickBot="1" x14ac:dyDescent="0.35">
      <c r="A25" s="127">
        <f>'Rounds of 16 athletes'!A17</f>
        <v>6</v>
      </c>
      <c r="B25" s="75">
        <f>'Rounds of 16 athletes'!B17</f>
        <v>12</v>
      </c>
      <c r="C25" s="131" t="str">
        <f>'Rounds of 16 athletes'!C17</f>
        <v>Patrick</v>
      </c>
      <c r="D25" s="73" t="str">
        <f>'Rounds of 16 athletes'!D17</f>
        <v>Mckenzie</v>
      </c>
      <c r="E25" s="73" t="str">
        <f>'Rounds of 16 athletes'!E17</f>
        <v>2</v>
      </c>
      <c r="F25" s="125">
        <f>'Rounds of 16 athletes'!F17</f>
        <v>3</v>
      </c>
      <c r="G25" s="130"/>
      <c r="H25" s="129"/>
    </row>
    <row r="26" spans="1:9" ht="15" thickBot="1" x14ac:dyDescent="0.35">
      <c r="A26" s="127">
        <f>'Rounds of 16 athletes'!A33</f>
        <v>14</v>
      </c>
      <c r="B26" s="75">
        <f>'Rounds of 16 athletes'!B33</f>
        <v>12</v>
      </c>
      <c r="C26" s="127" t="str">
        <f>'Rounds of 16 athletes'!C33</f>
        <v>Patrick</v>
      </c>
      <c r="D26" s="73" t="str">
        <f>'Rounds of 16 athletes'!D33</f>
        <v>Mckenzie</v>
      </c>
      <c r="E26" s="73" t="str">
        <f>'Rounds of 16 athletes'!E33</f>
        <v>2</v>
      </c>
      <c r="F26" s="9">
        <f>'Rounds of 16 athletes'!F33</f>
        <v>3</v>
      </c>
      <c r="G26" s="9">
        <v>7</v>
      </c>
      <c r="H26" s="140">
        <v>4</v>
      </c>
    </row>
    <row r="27" spans="1:9" ht="15" thickBot="1" x14ac:dyDescent="0.35">
      <c r="A27" s="127">
        <f>'Rounds of 16 athletes'!A18</f>
        <v>7</v>
      </c>
      <c r="B27" s="75">
        <f>'Rounds of 16 athletes'!B18</f>
        <v>13</v>
      </c>
      <c r="C27" s="131" t="str">
        <f>'Rounds of 16 athletes'!C18</f>
        <v>Geoff</v>
      </c>
      <c r="D27" s="73" t="str">
        <f>'Rounds of 16 athletes'!D18</f>
        <v>Bisente</v>
      </c>
      <c r="E27" s="73" t="str">
        <f>'Rounds of 16 athletes'!E18</f>
        <v>0</v>
      </c>
      <c r="F27" s="5">
        <f>'Rounds of 16 athletes'!F18</f>
        <v>0</v>
      </c>
      <c r="H27" s="129"/>
    </row>
    <row r="28" spans="1:9" ht="15" thickBot="1" x14ac:dyDescent="0.35">
      <c r="A28" s="41">
        <f>'Rounds of 16 athletes'!A34</f>
        <v>14</v>
      </c>
      <c r="B28" s="24">
        <f>'Rounds of 16 athletes'!B34</f>
        <v>13</v>
      </c>
      <c r="C28" s="41" t="str">
        <f>'Rounds of 16 athletes'!C34</f>
        <v>Geoff</v>
      </c>
      <c r="D28" s="24" t="str">
        <f>'Rounds of 16 athletes'!D34</f>
        <v>Bisente</v>
      </c>
      <c r="E28" s="24" t="str">
        <f>'Rounds of 16 athletes'!E34</f>
        <v>0</v>
      </c>
      <c r="F28" s="111">
        <f>'Rounds of 16 athletes'!F34</f>
        <v>0</v>
      </c>
      <c r="G28" s="9">
        <f>SUM(F27:F28)</f>
        <v>0</v>
      </c>
      <c r="H28" s="129">
        <v>12</v>
      </c>
    </row>
    <row r="29" spans="1:9" ht="15" thickBot="1" x14ac:dyDescent="0.35">
      <c r="A29" s="127">
        <f>'Rounds of 16 athletes'!A19</f>
        <v>7</v>
      </c>
      <c r="B29" s="75">
        <f>'Rounds of 16 athletes'!B19</f>
        <v>14</v>
      </c>
      <c r="C29" s="127" t="str">
        <f>'Rounds of 16 athletes'!C19</f>
        <v>Kobe</v>
      </c>
      <c r="D29" s="73" t="str">
        <f>'Rounds of 16 athletes'!D19</f>
        <v>Heaton (T)</v>
      </c>
      <c r="E29" s="73" t="str">
        <f>'Rounds of 16 athletes'!E19</f>
        <v>2</v>
      </c>
      <c r="F29" s="125">
        <f>'Rounds of 16 athletes'!F19</f>
        <v>3</v>
      </c>
      <c r="G29" s="130"/>
      <c r="H29" s="129"/>
    </row>
    <row r="30" spans="1:9" ht="15" thickBot="1" x14ac:dyDescent="0.35">
      <c r="A30" s="41">
        <f>'Rounds of 16 athletes'!A35</f>
        <v>15</v>
      </c>
      <c r="B30" s="24">
        <f>'Rounds of 16 athletes'!B35</f>
        <v>14</v>
      </c>
      <c r="C30" s="41" t="str">
        <f>'Rounds of 16 athletes'!C35</f>
        <v>Kobe</v>
      </c>
      <c r="D30" s="24" t="str">
        <f>'Rounds of 16 athletes'!D35</f>
        <v>Heaton (T)</v>
      </c>
      <c r="E30" s="24" t="str">
        <f>'Rounds of 16 athletes'!E35</f>
        <v>0</v>
      </c>
      <c r="F30" s="111">
        <f>'Rounds of 16 athletes'!F35</f>
        <v>0</v>
      </c>
      <c r="G30" s="9">
        <f>SUM(F29:F30)</f>
        <v>3</v>
      </c>
      <c r="H30" s="129">
        <v>11</v>
      </c>
      <c r="I30">
        <v>345.9</v>
      </c>
    </row>
    <row r="31" spans="1:9" ht="15" thickBot="1" x14ac:dyDescent="0.35">
      <c r="A31" s="127">
        <f>'Rounds of 16 athletes'!A20</f>
        <v>8</v>
      </c>
      <c r="B31" s="75">
        <f>'Rounds of 16 athletes'!B20</f>
        <v>15</v>
      </c>
      <c r="C31" s="131" t="str">
        <f>'Rounds of 16 athletes'!C20</f>
        <v>Matthew</v>
      </c>
      <c r="D31" s="73" t="str">
        <f>'Rounds of 16 athletes'!D20</f>
        <v>Arbogast</v>
      </c>
      <c r="E31" s="73" t="str">
        <f>'Rounds of 16 athletes'!E20</f>
        <v>2</v>
      </c>
      <c r="F31" s="5">
        <f>'Rounds of 16 athletes'!F20</f>
        <v>3</v>
      </c>
      <c r="H31" s="129"/>
    </row>
    <row r="32" spans="1:9" ht="15" thickBot="1" x14ac:dyDescent="0.35">
      <c r="A32" s="41">
        <f>'Rounds of 16 athletes'!A36</f>
        <v>15</v>
      </c>
      <c r="B32" s="24">
        <f>'Rounds of 16 athletes'!B36</f>
        <v>15</v>
      </c>
      <c r="C32" s="41" t="str">
        <f>'Rounds of 16 athletes'!C36</f>
        <v>Matthew</v>
      </c>
      <c r="D32" s="24" t="str">
        <f>'Rounds of 16 athletes'!D36</f>
        <v>Arbogast</v>
      </c>
      <c r="E32" s="24" t="str">
        <f>'Rounds of 16 athletes'!E36</f>
        <v>2</v>
      </c>
      <c r="F32" s="111">
        <f>'Rounds of 16 athletes'!F36</f>
        <v>3</v>
      </c>
      <c r="G32" s="9">
        <v>7</v>
      </c>
      <c r="H32" s="140">
        <v>3</v>
      </c>
    </row>
    <row r="33" spans="1:9" ht="15" thickBot="1" x14ac:dyDescent="0.35">
      <c r="A33" s="127">
        <f>'Rounds of 16 athletes'!A21</f>
        <v>8</v>
      </c>
      <c r="B33" s="75">
        <f>'Rounds of 16 athletes'!B21</f>
        <v>16</v>
      </c>
      <c r="C33" s="127" t="str">
        <f>'Rounds of 16 athletes'!C21</f>
        <v>Andres</v>
      </c>
      <c r="D33" s="73" t="str">
        <f>'Rounds of 16 athletes'!D21</f>
        <v>Arevalo</v>
      </c>
      <c r="E33" s="73" t="str">
        <f>'Rounds of 16 athletes'!E21</f>
        <v>0</v>
      </c>
      <c r="F33" s="125" t="str">
        <f>'Rounds of 16 athletes'!F21</f>
        <v xml:space="preserve"> </v>
      </c>
      <c r="G33" s="130"/>
      <c r="H33" s="129"/>
    </row>
    <row r="34" spans="1:9" ht="15" thickBot="1" x14ac:dyDescent="0.35">
      <c r="A34" s="50">
        <f>'Rounds of 16 athletes'!A37</f>
        <v>16</v>
      </c>
      <c r="B34" s="43">
        <f>'Rounds of 16 athletes'!B37</f>
        <v>16</v>
      </c>
      <c r="C34" s="50" t="str">
        <f>'Rounds of 16 athletes'!C37</f>
        <v>Andres</v>
      </c>
      <c r="D34" s="43" t="str">
        <f>'Rounds of 16 athletes'!D37</f>
        <v>Arevalo</v>
      </c>
      <c r="E34" s="43" t="str">
        <f>'Rounds of 16 athletes'!E37</f>
        <v>2</v>
      </c>
      <c r="F34" s="9">
        <f>'Rounds of 16 athletes'!F37</f>
        <v>3</v>
      </c>
      <c r="G34" s="9">
        <f>SUM(F33:F34)</f>
        <v>3</v>
      </c>
      <c r="H34" s="141">
        <v>7</v>
      </c>
      <c r="I34">
        <v>283.2</v>
      </c>
    </row>
  </sheetData>
  <sortState xmlns:xlrd2="http://schemas.microsoft.com/office/spreadsheetml/2017/richdata2" ref="A3:G34">
    <sortCondition ref="B3:B34"/>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workbookViewId="0">
      <selection sqref="A1:D18"/>
    </sheetView>
  </sheetViews>
  <sheetFormatPr defaultRowHeight="14.4" x14ac:dyDescent="0.3"/>
  <cols>
    <col min="1" max="1" width="5.21875" customWidth="1"/>
    <col min="2" max="3" width="15.77734375" customWidth="1"/>
  </cols>
  <sheetData>
    <row r="1" spans="1:4" ht="18" x14ac:dyDescent="0.35">
      <c r="A1" s="142"/>
      <c r="B1" s="145" t="s">
        <v>91</v>
      </c>
      <c r="C1" s="146"/>
      <c r="D1" s="147" t="s">
        <v>44</v>
      </c>
    </row>
    <row r="2" spans="1:4" x14ac:dyDescent="0.3">
      <c r="A2" s="144" t="s">
        <v>26</v>
      </c>
      <c r="B2" s="148" t="s">
        <v>93</v>
      </c>
      <c r="C2" s="149"/>
      <c r="D2" s="129"/>
    </row>
    <row r="3" spans="1:4" ht="15.6" x14ac:dyDescent="0.3">
      <c r="A3" s="150">
        <v>1</v>
      </c>
      <c r="B3" s="13" t="str">
        <f>[1]MAS!B81</f>
        <v>Brian</v>
      </c>
      <c r="C3" s="13" t="str">
        <f>[1]MAS!C81</f>
        <v>Santos</v>
      </c>
      <c r="D3" s="129">
        <f>[1]MAS!E81</f>
        <v>261</v>
      </c>
    </row>
    <row r="4" spans="1:4" ht="15.6" x14ac:dyDescent="0.3">
      <c r="A4" s="150">
        <v>2</v>
      </c>
      <c r="B4" s="13" t="str">
        <f>[1]MAS!B82</f>
        <v>Nate</v>
      </c>
      <c r="C4" s="13" t="str">
        <f>[1]MAS!C82</f>
        <v>Bohart (T)</v>
      </c>
      <c r="D4" s="129">
        <f>[1]MAS!E82</f>
        <v>230.9</v>
      </c>
    </row>
    <row r="5" spans="1:4" ht="15.6" x14ac:dyDescent="0.3">
      <c r="A5" s="150">
        <v>3</v>
      </c>
      <c r="B5" s="13" t="str">
        <f>[1]MAS!B83</f>
        <v>Eric</v>
      </c>
      <c r="C5" s="13" t="str">
        <f>[1]MAS!C83</f>
        <v>Brewster</v>
      </c>
      <c r="D5" s="129">
        <f>[1]MAS!E83</f>
        <v>258.8</v>
      </c>
    </row>
    <row r="6" spans="1:4" ht="15.6" x14ac:dyDescent="0.3">
      <c r="A6" s="150">
        <v>4</v>
      </c>
      <c r="B6" s="13" t="str">
        <f>[1]MAS!B84</f>
        <v>Adam</v>
      </c>
      <c r="C6" s="13" t="str">
        <f>[1]MAS!C84</f>
        <v>Pix</v>
      </c>
      <c r="D6" s="129">
        <f>[1]MAS!E84</f>
        <v>289</v>
      </c>
    </row>
    <row r="7" spans="1:4" ht="15.6" x14ac:dyDescent="0.3">
      <c r="A7" s="150">
        <v>5</v>
      </c>
      <c r="B7" s="13" t="str">
        <f>[1]MAS!B85</f>
        <v>Joseph</v>
      </c>
      <c r="C7" s="13" t="str">
        <f>[1]MAS!C85</f>
        <v>DiCeglie</v>
      </c>
      <c r="D7" s="129">
        <f>[1]MAS!E85</f>
        <v>254.4</v>
      </c>
    </row>
    <row r="8" spans="1:4" ht="15.6" x14ac:dyDescent="0.3">
      <c r="A8" s="150">
        <v>6</v>
      </c>
      <c r="B8" s="13" t="str">
        <f>[1]MAS!B86</f>
        <v>Zachary</v>
      </c>
      <c r="C8" s="13" t="str">
        <f>[1]MAS!C86</f>
        <v>Stark</v>
      </c>
      <c r="D8" s="129">
        <f>[1]MAS!E86</f>
        <v>291.60000000000002</v>
      </c>
    </row>
    <row r="9" spans="1:4" ht="15.6" x14ac:dyDescent="0.3">
      <c r="A9" s="150">
        <v>7</v>
      </c>
      <c r="B9" s="13" t="str">
        <f>[1]MAS!B87</f>
        <v>Bradley</v>
      </c>
      <c r="C9" s="13" t="str">
        <f>[1]MAS!C87</f>
        <v>Hale (T)</v>
      </c>
      <c r="D9" s="129">
        <f>[1]MAS!E87</f>
        <v>288.3</v>
      </c>
    </row>
    <row r="10" spans="1:4" ht="15.6" x14ac:dyDescent="0.3">
      <c r="A10" s="150">
        <v>8</v>
      </c>
      <c r="B10" s="13" t="str">
        <f>[1]MAS!B88</f>
        <v>Svyatoslav</v>
      </c>
      <c r="C10" s="13" t="str">
        <f>[1]MAS!C88</f>
        <v>Popovich</v>
      </c>
      <c r="D10" s="129">
        <f>[1]MAS!E88</f>
        <v>262.10000000000002</v>
      </c>
    </row>
    <row r="11" spans="1:4" ht="15.6" x14ac:dyDescent="0.3">
      <c r="A11" s="150">
        <v>9</v>
      </c>
      <c r="B11" s="13" t="str">
        <f>[1]MAS!B89</f>
        <v>Edgar</v>
      </c>
      <c r="C11" s="13" t="str">
        <f>[1]MAS!C89</f>
        <v>Cordero Sanchez</v>
      </c>
      <c r="D11" s="129">
        <f>[1]MAS!E89</f>
        <v>303</v>
      </c>
    </row>
    <row r="12" spans="1:4" ht="15.6" x14ac:dyDescent="0.3">
      <c r="A12" s="150">
        <v>10</v>
      </c>
      <c r="B12" s="13" t="str">
        <f>[1]MAS!B90</f>
        <v xml:space="preserve">Kevin </v>
      </c>
      <c r="C12" s="13" t="str">
        <f>[1]MAS!C90</f>
        <v>Palmer</v>
      </c>
      <c r="D12" s="129">
        <f>[1]MAS!E90</f>
        <v>219.5</v>
      </c>
    </row>
    <row r="13" spans="1:4" ht="15.6" x14ac:dyDescent="0.3">
      <c r="A13" s="150">
        <v>11</v>
      </c>
      <c r="B13" s="13" t="str">
        <f>[1]MAS!B91</f>
        <v xml:space="preserve">Donald </v>
      </c>
      <c r="C13" s="13" t="str">
        <f>[1]MAS!C91</f>
        <v>Holland</v>
      </c>
      <c r="D13" s="129">
        <f>[1]MAS!E91</f>
        <v>259.3</v>
      </c>
    </row>
    <row r="14" spans="1:4" ht="15.6" x14ac:dyDescent="0.3">
      <c r="A14" s="150">
        <v>12</v>
      </c>
      <c r="B14" s="13" t="str">
        <f>[1]MAS!B92</f>
        <v>Patrick</v>
      </c>
      <c r="C14" s="13" t="str">
        <f>[1]MAS!C92</f>
        <v>Mckenzie</v>
      </c>
      <c r="D14" s="129">
        <f>[1]MAS!E92</f>
        <v>292.5</v>
      </c>
    </row>
    <row r="15" spans="1:4" ht="15.6" x14ac:dyDescent="0.3">
      <c r="A15" s="150">
        <v>13</v>
      </c>
      <c r="B15" s="13" t="str">
        <f>[1]MAS!B93</f>
        <v>Geoff</v>
      </c>
      <c r="C15" s="13" t="str">
        <f>[1]MAS!C93</f>
        <v>Bisente</v>
      </c>
      <c r="D15" s="129">
        <f>[1]MAS!E93</f>
        <v>351.5</v>
      </c>
    </row>
    <row r="16" spans="1:4" ht="15.6" x14ac:dyDescent="0.3">
      <c r="A16" s="150">
        <v>14</v>
      </c>
      <c r="B16" s="13" t="str">
        <f>[1]MAS!B94</f>
        <v>Kobe</v>
      </c>
      <c r="C16" s="13" t="str">
        <f>[1]MAS!C94</f>
        <v>Heaton (T)</v>
      </c>
      <c r="D16" s="129">
        <f>[1]MAS!E94</f>
        <v>345.9</v>
      </c>
    </row>
    <row r="17" spans="1:7" ht="15.6" x14ac:dyDescent="0.3">
      <c r="A17" s="150">
        <v>15</v>
      </c>
      <c r="B17" s="13" t="str">
        <f>[1]MAS!B95</f>
        <v>Matthew</v>
      </c>
      <c r="C17" s="13" t="str">
        <f>[1]MAS!C95</f>
        <v>Arbogast</v>
      </c>
      <c r="D17" s="129">
        <f>[1]MAS!E95</f>
        <v>270.3</v>
      </c>
    </row>
    <row r="18" spans="1:7" ht="16.2" thickBot="1" x14ac:dyDescent="0.35">
      <c r="A18" s="151">
        <v>16</v>
      </c>
      <c r="B18" s="152" t="str">
        <f>[1]MAS!B96</f>
        <v>Andres</v>
      </c>
      <c r="C18" s="152" t="str">
        <f>[1]MAS!C96</f>
        <v>Arevalo</v>
      </c>
      <c r="D18" s="141">
        <f>[1]MAS!E96</f>
        <v>283.2</v>
      </c>
    </row>
    <row r="19" spans="1:7" ht="21" x14ac:dyDescent="0.4">
      <c r="A19" s="24"/>
      <c r="B19" s="79" t="s">
        <v>69</v>
      </c>
      <c r="C19" s="79"/>
      <c r="D19" s="5"/>
    </row>
    <row r="20" spans="1:7" ht="36.6" x14ac:dyDescent="0.3">
      <c r="A20" s="24" t="s">
        <v>70</v>
      </c>
      <c r="B20" s="76" t="s">
        <v>71</v>
      </c>
      <c r="C20" s="76"/>
      <c r="D20" s="5"/>
    </row>
    <row r="21" spans="1:7" ht="36.6" x14ac:dyDescent="0.3">
      <c r="A21" s="24" t="s">
        <v>72</v>
      </c>
      <c r="B21" s="76" t="s">
        <v>73</v>
      </c>
      <c r="C21" s="76"/>
      <c r="D21" s="5"/>
    </row>
    <row r="22" spans="1:7" ht="60.6" x14ac:dyDescent="0.3">
      <c r="A22" s="24" t="s">
        <v>74</v>
      </c>
      <c r="B22" s="76" t="s">
        <v>79</v>
      </c>
      <c r="C22" s="76"/>
      <c r="D22" s="5"/>
    </row>
    <row r="23" spans="1:7" ht="60.6" x14ac:dyDescent="0.3">
      <c r="A23" s="24" t="s">
        <v>75</v>
      </c>
      <c r="B23" s="76" t="s">
        <v>80</v>
      </c>
      <c r="C23" s="76"/>
      <c r="D23" s="5"/>
    </row>
    <row r="24" spans="1:7" ht="60.6" x14ac:dyDescent="0.3">
      <c r="A24" s="24" t="s">
        <v>76</v>
      </c>
      <c r="B24" s="80" t="s">
        <v>87</v>
      </c>
      <c r="C24" s="80"/>
      <c r="D24" s="5"/>
    </row>
    <row r="25" spans="1:7" ht="60.6" x14ac:dyDescent="0.3">
      <c r="A25" s="24" t="s">
        <v>81</v>
      </c>
      <c r="B25" s="76" t="s">
        <v>82</v>
      </c>
      <c r="C25" s="76"/>
      <c r="D25" s="5"/>
    </row>
    <row r="26" spans="1:7" ht="193.8" x14ac:dyDescent="0.3">
      <c r="A26" s="83" t="s">
        <v>83</v>
      </c>
      <c r="B26" s="52" t="s">
        <v>56</v>
      </c>
      <c r="C26" s="52"/>
      <c r="D26" s="2"/>
    </row>
    <row r="27" spans="1:7" ht="277.8" x14ac:dyDescent="0.3">
      <c r="A27" s="83" t="s">
        <v>84</v>
      </c>
      <c r="B27" s="52" t="s">
        <v>57</v>
      </c>
      <c r="C27" s="52"/>
      <c r="G27" s="82"/>
    </row>
    <row r="28" spans="1:7" ht="57.6" x14ac:dyDescent="0.3">
      <c r="A28" s="81" t="s">
        <v>85</v>
      </c>
      <c r="B28" s="84" t="s">
        <v>86</v>
      </c>
      <c r="C28" s="84"/>
    </row>
  </sheetData>
  <sortState xmlns:xlrd2="http://schemas.microsoft.com/office/spreadsheetml/2017/richdata2" ref="A32:E34">
    <sortCondition ref="A32:A34"/>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2"/>
  <sheetViews>
    <sheetView tabSelected="1" workbookViewId="0">
      <pane ySplit="4" topLeftCell="A25" activePane="bottomLeft" state="frozen"/>
      <selection pane="bottomLeft" activeCell="A2" sqref="A2:F45"/>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21.6" thickBot="1" x14ac:dyDescent="0.45">
      <c r="A2" s="142"/>
      <c r="B2" s="39"/>
      <c r="C2" s="143" t="str">
        <f>'Competitor Roster'!$B$1</f>
        <v>805 Strongest</v>
      </c>
      <c r="D2" s="39"/>
      <c r="E2" s="39"/>
      <c r="F2" s="55"/>
    </row>
    <row r="3" spans="1:6" ht="15.6" x14ac:dyDescent="0.3">
      <c r="A3" s="38" t="s">
        <v>90</v>
      </c>
      <c r="B3" s="39"/>
      <c r="C3" s="39" t="s">
        <v>77</v>
      </c>
      <c r="D3" s="39"/>
      <c r="E3" s="66" t="s">
        <v>45</v>
      </c>
      <c r="F3" s="55"/>
    </row>
    <row r="4" spans="1:6" x14ac:dyDescent="0.3">
      <c r="A4" s="41" t="s">
        <v>46</v>
      </c>
      <c r="B4" s="24" t="s">
        <v>47</v>
      </c>
      <c r="C4" s="85" t="str">
        <f>'Competitor Roster'!$B$2</f>
        <v>NOVICE HEAVYWEIGHT MEN</v>
      </c>
      <c r="D4" s="85"/>
      <c r="E4" s="67" t="s">
        <v>49</v>
      </c>
      <c r="F4" s="134" t="s">
        <v>66</v>
      </c>
    </row>
    <row r="5" spans="1:6" ht="15" thickBot="1" x14ac:dyDescent="0.35">
      <c r="A5" s="41"/>
      <c r="B5" s="24"/>
      <c r="C5" s="70" t="s">
        <v>89</v>
      </c>
      <c r="D5" s="70"/>
      <c r="E5" s="98"/>
      <c r="F5" s="134"/>
    </row>
    <row r="6" spans="1:6" x14ac:dyDescent="0.3">
      <c r="A6" s="47">
        <v>1</v>
      </c>
      <c r="B6" s="112">
        <v>1</v>
      </c>
      <c r="C6" s="124" t="str">
        <f>'Competitor Roster'!B3</f>
        <v>Brian</v>
      </c>
      <c r="D6" s="124" t="str">
        <f>'Competitor Roster'!C3</f>
        <v>Santos</v>
      </c>
      <c r="E6" s="119" t="s">
        <v>96</v>
      </c>
      <c r="F6" s="68"/>
    </row>
    <row r="7" spans="1:6" ht="15" thickBot="1" x14ac:dyDescent="0.35">
      <c r="A7" s="50">
        <v>1</v>
      </c>
      <c r="B7" s="113">
        <v>2</v>
      </c>
      <c r="C7" s="124" t="str">
        <f>'Competitor Roster'!B4</f>
        <v>Nate</v>
      </c>
      <c r="D7" s="124" t="str">
        <f>'Competitor Roster'!C4</f>
        <v>Bohart (T)</v>
      </c>
      <c r="E7" s="120">
        <v>2</v>
      </c>
      <c r="F7" s="86">
        <v>3</v>
      </c>
    </row>
    <row r="8" spans="1:6" x14ac:dyDescent="0.3">
      <c r="A8" s="47">
        <v>2</v>
      </c>
      <c r="B8" s="112">
        <v>3</v>
      </c>
      <c r="C8" s="124" t="str">
        <f>'Competitor Roster'!B5</f>
        <v>Eric</v>
      </c>
      <c r="D8" s="124" t="str">
        <f>'Competitor Roster'!C5</f>
        <v>Brewster</v>
      </c>
      <c r="E8" s="119" t="s">
        <v>96</v>
      </c>
      <c r="F8" s="68"/>
    </row>
    <row r="9" spans="1:6" ht="15" thickBot="1" x14ac:dyDescent="0.35">
      <c r="A9" s="50">
        <v>2</v>
      </c>
      <c r="B9" s="113">
        <v>4</v>
      </c>
      <c r="C9" s="124" t="str">
        <f>'Competitor Roster'!B6</f>
        <v>Adam</v>
      </c>
      <c r="D9" s="124" t="str">
        <f>'Competitor Roster'!C6</f>
        <v>Pix</v>
      </c>
      <c r="E9" s="121" t="s">
        <v>97</v>
      </c>
      <c r="F9" s="87">
        <v>3</v>
      </c>
    </row>
    <row r="10" spans="1:6" x14ac:dyDescent="0.3">
      <c r="A10" s="47">
        <v>3</v>
      </c>
      <c r="B10" s="112">
        <v>5</v>
      </c>
      <c r="C10" s="124" t="str">
        <f>'Competitor Roster'!B7</f>
        <v>Joseph</v>
      </c>
      <c r="D10" s="124" t="str">
        <f>'Competitor Roster'!C7</f>
        <v>DiCeglie</v>
      </c>
      <c r="E10" s="119" t="s">
        <v>97</v>
      </c>
      <c r="F10" s="68">
        <v>3</v>
      </c>
    </row>
    <row r="11" spans="1:6" ht="15" thickBot="1" x14ac:dyDescent="0.35">
      <c r="A11" s="50">
        <v>3</v>
      </c>
      <c r="B11" s="113">
        <v>6</v>
      </c>
      <c r="C11" s="124" t="str">
        <f>'Competitor Roster'!B8</f>
        <v>Zachary</v>
      </c>
      <c r="D11" s="124" t="str">
        <f>'Competitor Roster'!C8</f>
        <v>Stark</v>
      </c>
      <c r="E11" s="121" t="s">
        <v>96</v>
      </c>
      <c r="F11" s="87"/>
    </row>
    <row r="12" spans="1:6" x14ac:dyDescent="0.3">
      <c r="A12" s="47">
        <v>4</v>
      </c>
      <c r="B12" s="112">
        <v>7</v>
      </c>
      <c r="C12" s="124" t="str">
        <f>'Competitor Roster'!B9</f>
        <v>Bradley</v>
      </c>
      <c r="D12" s="124" t="str">
        <f>'Competitor Roster'!C9</f>
        <v>Hale (T)</v>
      </c>
      <c r="E12" s="122">
        <v>0</v>
      </c>
      <c r="F12" s="68"/>
    </row>
    <row r="13" spans="1:6" ht="15" thickBot="1" x14ac:dyDescent="0.35">
      <c r="A13" s="50">
        <v>4</v>
      </c>
      <c r="B13" s="113">
        <v>8</v>
      </c>
      <c r="C13" s="124" t="str">
        <f>'Competitor Roster'!B10</f>
        <v>Svyatoslav</v>
      </c>
      <c r="D13" s="124" t="str">
        <f>'Competitor Roster'!C10</f>
        <v>Popovich</v>
      </c>
      <c r="E13" s="121" t="s">
        <v>97</v>
      </c>
      <c r="F13" s="87">
        <v>3</v>
      </c>
    </row>
    <row r="14" spans="1:6" x14ac:dyDescent="0.3">
      <c r="A14" s="47">
        <v>5</v>
      </c>
      <c r="B14" s="112">
        <v>9</v>
      </c>
      <c r="C14" s="124" t="str">
        <f>'Competitor Roster'!B11</f>
        <v>Edgar</v>
      </c>
      <c r="D14" s="124" t="str">
        <f>'Competitor Roster'!C11</f>
        <v>Cordero Sanchez</v>
      </c>
      <c r="E14" s="119" t="s">
        <v>97</v>
      </c>
      <c r="F14" s="68">
        <v>3</v>
      </c>
    </row>
    <row r="15" spans="1:6" ht="15" thickBot="1" x14ac:dyDescent="0.35">
      <c r="A15" s="50">
        <v>5</v>
      </c>
      <c r="B15" s="113">
        <v>10</v>
      </c>
      <c r="C15" s="124" t="str">
        <f>'Competitor Roster'!B12</f>
        <v xml:space="preserve">Kevin </v>
      </c>
      <c r="D15" s="124" t="str">
        <f>'Competitor Roster'!C12</f>
        <v>Palmer</v>
      </c>
      <c r="E15" s="121" t="s">
        <v>96</v>
      </c>
      <c r="F15" s="87"/>
    </row>
    <row r="16" spans="1:6" x14ac:dyDescent="0.3">
      <c r="A16" s="47">
        <v>6</v>
      </c>
      <c r="B16" s="112">
        <v>11</v>
      </c>
      <c r="C16" s="124" t="str">
        <f>'Competitor Roster'!B13</f>
        <v xml:space="preserve">Donald </v>
      </c>
      <c r="D16" s="124" t="str">
        <f>'Competitor Roster'!C13</f>
        <v>Holland</v>
      </c>
      <c r="E16" s="119" t="s">
        <v>96</v>
      </c>
      <c r="F16" s="68"/>
    </row>
    <row r="17" spans="1:11" ht="15" thickBot="1" x14ac:dyDescent="0.35">
      <c r="A17" s="41">
        <v>6</v>
      </c>
      <c r="B17" s="116">
        <v>12</v>
      </c>
      <c r="C17" s="124" t="str">
        <f>'Competitor Roster'!B14</f>
        <v>Patrick</v>
      </c>
      <c r="D17" s="124" t="str">
        <f>'Competitor Roster'!C14</f>
        <v>Mckenzie</v>
      </c>
      <c r="E17" s="123" t="s">
        <v>97</v>
      </c>
      <c r="F17" s="100">
        <v>3</v>
      </c>
    </row>
    <row r="18" spans="1:11" x14ac:dyDescent="0.3">
      <c r="A18" s="47">
        <v>7</v>
      </c>
      <c r="B18" s="112">
        <v>13</v>
      </c>
      <c r="C18" s="124" t="str">
        <f>'Competitor Roster'!B15</f>
        <v>Geoff</v>
      </c>
      <c r="D18" s="124" t="str">
        <f>'Competitor Roster'!C15</f>
        <v>Bisente</v>
      </c>
      <c r="E18" s="114" t="s">
        <v>96</v>
      </c>
      <c r="F18" s="102"/>
    </row>
    <row r="19" spans="1:11" ht="15" thickBot="1" x14ac:dyDescent="0.35">
      <c r="A19" s="50">
        <v>7</v>
      </c>
      <c r="B19" s="113">
        <v>14</v>
      </c>
      <c r="C19" s="124" t="str">
        <f>'Competitor Roster'!B16</f>
        <v>Kobe</v>
      </c>
      <c r="D19" s="124" t="str">
        <f>'Competitor Roster'!C16</f>
        <v>Heaton (T)</v>
      </c>
      <c r="E19" s="115" t="s">
        <v>97</v>
      </c>
      <c r="F19" s="86">
        <v>3</v>
      </c>
    </row>
    <row r="20" spans="1:11" x14ac:dyDescent="0.3">
      <c r="A20" s="47">
        <v>8</v>
      </c>
      <c r="B20" s="117">
        <v>15</v>
      </c>
      <c r="C20" s="124" t="str">
        <f>'Competitor Roster'!B17</f>
        <v>Matthew</v>
      </c>
      <c r="D20" s="124" t="str">
        <f>'Competitor Roster'!C17</f>
        <v>Arbogast</v>
      </c>
      <c r="E20" s="114" t="s">
        <v>97</v>
      </c>
      <c r="F20" s="102">
        <v>3</v>
      </c>
    </row>
    <row r="21" spans="1:11" ht="15" thickBot="1" x14ac:dyDescent="0.35">
      <c r="A21" s="50">
        <v>8</v>
      </c>
      <c r="B21" s="118">
        <v>16</v>
      </c>
      <c r="C21" s="124" t="str">
        <f>'Competitor Roster'!B18</f>
        <v>Andres</v>
      </c>
      <c r="D21" s="124" t="str">
        <f>'Competitor Roster'!C18</f>
        <v>Arevalo</v>
      </c>
      <c r="E21" s="115" t="s">
        <v>96</v>
      </c>
      <c r="F21" s="86" t="s">
        <v>10</v>
      </c>
    </row>
    <row r="22" spans="1:11" ht="15" thickBot="1" x14ac:dyDescent="0.35">
      <c r="A22" s="41"/>
      <c r="B22" s="88"/>
      <c r="C22" s="91" t="s">
        <v>88</v>
      </c>
      <c r="D22" s="91"/>
      <c r="E22" s="89"/>
      <c r="F22" s="90"/>
    </row>
    <row r="23" spans="1:11" x14ac:dyDescent="0.3">
      <c r="A23" s="47">
        <v>9</v>
      </c>
      <c r="B23" s="93">
        <v>2</v>
      </c>
      <c r="C23" s="124" t="str">
        <f>'Competitor Roster'!B4</f>
        <v>Nate</v>
      </c>
      <c r="D23" s="124" t="str">
        <f>'Competitor Roster'!C4</f>
        <v>Bohart (T)</v>
      </c>
      <c r="E23" s="101" t="s">
        <v>97</v>
      </c>
      <c r="F23" s="102">
        <v>3</v>
      </c>
    </row>
    <row r="24" spans="1:11" ht="15" thickBot="1" x14ac:dyDescent="0.35">
      <c r="A24" s="50">
        <v>9</v>
      </c>
      <c r="B24" s="95">
        <v>3</v>
      </c>
      <c r="C24" s="124" t="str">
        <f>'Competitor Roster'!B5</f>
        <v>Eric</v>
      </c>
      <c r="D24" s="124" t="str">
        <f>'Competitor Roster'!C5</f>
        <v>Brewster</v>
      </c>
      <c r="E24" s="103" t="s">
        <v>96</v>
      </c>
      <c r="F24" s="86"/>
    </row>
    <row r="25" spans="1:11" x14ac:dyDescent="0.3">
      <c r="A25" s="92">
        <v>10</v>
      </c>
      <c r="B25" s="93">
        <v>4</v>
      </c>
      <c r="C25" s="124" t="str">
        <f>'Competitor Roster'!B6</f>
        <v>Adam</v>
      </c>
      <c r="D25" s="124" t="str">
        <f>'Competitor Roster'!C6</f>
        <v>Pix</v>
      </c>
      <c r="E25" s="77" t="s">
        <v>96</v>
      </c>
      <c r="F25" s="68"/>
    </row>
    <row r="26" spans="1:11" ht="15" thickBot="1" x14ac:dyDescent="0.35">
      <c r="A26" s="74">
        <v>10</v>
      </c>
      <c r="B26" s="109">
        <v>5</v>
      </c>
      <c r="C26" s="124" t="str">
        <f>'Competitor Roster'!B7</f>
        <v>Joseph</v>
      </c>
      <c r="D26" s="124" t="str">
        <f>'Competitor Roster'!C7</f>
        <v>DiCeglie</v>
      </c>
      <c r="E26" s="72" t="s">
        <v>97</v>
      </c>
      <c r="F26" s="87">
        <v>3</v>
      </c>
    </row>
    <row r="27" spans="1:11" x14ac:dyDescent="0.3">
      <c r="A27" s="92">
        <v>11</v>
      </c>
      <c r="B27" s="109">
        <v>6</v>
      </c>
      <c r="C27" s="124" t="str">
        <f>'Competitor Roster'!B8</f>
        <v>Zachary</v>
      </c>
      <c r="D27" s="124" t="str">
        <f>'Competitor Roster'!C8</f>
        <v>Stark</v>
      </c>
      <c r="E27" s="77" t="s">
        <v>96</v>
      </c>
      <c r="F27" s="68"/>
    </row>
    <row r="28" spans="1:11" ht="15" thickBot="1" x14ac:dyDescent="0.35">
      <c r="A28" s="94">
        <v>11</v>
      </c>
      <c r="B28" s="108">
        <v>7</v>
      </c>
      <c r="C28" s="124" t="str">
        <f>'Competitor Roster'!B9</f>
        <v>Bradley</v>
      </c>
      <c r="D28" s="124" t="str">
        <f>'Competitor Roster'!C9</f>
        <v>Hale (T)</v>
      </c>
      <c r="E28" s="99" t="s">
        <v>97</v>
      </c>
      <c r="F28" s="100">
        <v>3</v>
      </c>
    </row>
    <row r="29" spans="1:11" x14ac:dyDescent="0.3">
      <c r="A29" s="92">
        <v>12</v>
      </c>
      <c r="B29" s="105">
        <v>8</v>
      </c>
      <c r="C29" s="124" t="str">
        <f>'Competitor Roster'!B10</f>
        <v>Svyatoslav</v>
      </c>
      <c r="D29" s="124" t="str">
        <f>'Competitor Roster'!C10</f>
        <v>Popovich</v>
      </c>
      <c r="E29" s="106" t="s">
        <v>97</v>
      </c>
      <c r="F29" s="68">
        <v>3</v>
      </c>
      <c r="K29" s="78"/>
    </row>
    <row r="30" spans="1:11" ht="15" thickBot="1" x14ac:dyDescent="0.35">
      <c r="A30" s="94">
        <v>12</v>
      </c>
      <c r="B30" s="108">
        <v>9</v>
      </c>
      <c r="C30" s="124" t="str">
        <f>'Competitor Roster'!B11</f>
        <v>Edgar</v>
      </c>
      <c r="D30" s="124" t="str">
        <f>'Competitor Roster'!C11</f>
        <v>Cordero Sanchez</v>
      </c>
      <c r="E30" s="107" t="s">
        <v>96</v>
      </c>
      <c r="F30" s="87"/>
    </row>
    <row r="31" spans="1:11" x14ac:dyDescent="0.3">
      <c r="A31" s="92">
        <v>13</v>
      </c>
      <c r="B31" s="105">
        <v>10</v>
      </c>
      <c r="C31" s="124" t="str">
        <f>'Competitor Roster'!B12</f>
        <v xml:space="preserve">Kevin </v>
      </c>
      <c r="D31" s="124" t="str">
        <f>'Competitor Roster'!C12</f>
        <v>Palmer</v>
      </c>
      <c r="E31" s="106" t="s">
        <v>96</v>
      </c>
      <c r="F31" s="68"/>
    </row>
    <row r="32" spans="1:11" ht="15" thickBot="1" x14ac:dyDescent="0.35">
      <c r="A32" s="94">
        <v>13</v>
      </c>
      <c r="B32" s="105">
        <v>11</v>
      </c>
      <c r="C32" s="124" t="str">
        <f>'Competitor Roster'!B13</f>
        <v xml:space="preserve">Donald </v>
      </c>
      <c r="D32" s="124" t="str">
        <f>'Competitor Roster'!C13</f>
        <v>Holland</v>
      </c>
      <c r="E32" s="107" t="s">
        <v>97</v>
      </c>
      <c r="F32" s="87">
        <v>3</v>
      </c>
    </row>
    <row r="33" spans="1:6" x14ac:dyDescent="0.3">
      <c r="A33" s="92">
        <v>14</v>
      </c>
      <c r="B33" s="110">
        <v>12</v>
      </c>
      <c r="C33" s="124" t="str">
        <f>'Competitor Roster'!B14</f>
        <v>Patrick</v>
      </c>
      <c r="D33" s="124" t="str">
        <f>'Competitor Roster'!C14</f>
        <v>Mckenzie</v>
      </c>
      <c r="E33" s="106" t="s">
        <v>97</v>
      </c>
      <c r="F33" s="68">
        <v>3</v>
      </c>
    </row>
    <row r="34" spans="1:6" ht="15" thickBot="1" x14ac:dyDescent="0.35">
      <c r="A34" s="94">
        <v>14</v>
      </c>
      <c r="B34" s="104">
        <v>13</v>
      </c>
      <c r="C34" s="124" t="str">
        <f>'Competitor Roster'!B15</f>
        <v>Geoff</v>
      </c>
      <c r="D34" s="124" t="str">
        <f>'Competitor Roster'!C15</f>
        <v>Bisente</v>
      </c>
      <c r="E34" s="107" t="s">
        <v>96</v>
      </c>
      <c r="F34" s="87"/>
    </row>
    <row r="35" spans="1:6" x14ac:dyDescent="0.3">
      <c r="A35" s="92">
        <v>15</v>
      </c>
      <c r="B35" s="97">
        <v>14</v>
      </c>
      <c r="C35" s="124" t="str">
        <f>'Competitor Roster'!B16</f>
        <v>Kobe</v>
      </c>
      <c r="D35" s="124" t="str">
        <f>'Competitor Roster'!C16</f>
        <v>Heaton (T)</v>
      </c>
      <c r="E35" s="106" t="s">
        <v>96</v>
      </c>
      <c r="F35" s="68"/>
    </row>
    <row r="36" spans="1:6" ht="15" thickBot="1" x14ac:dyDescent="0.35">
      <c r="A36" s="94">
        <v>15</v>
      </c>
      <c r="B36" s="96">
        <v>15</v>
      </c>
      <c r="C36" s="124" t="str">
        <f>'Competitor Roster'!B17</f>
        <v>Matthew</v>
      </c>
      <c r="D36" s="124" t="str">
        <f>'Competitor Roster'!C17</f>
        <v>Arbogast</v>
      </c>
      <c r="E36" s="107" t="s">
        <v>97</v>
      </c>
      <c r="F36" s="87">
        <v>3</v>
      </c>
    </row>
    <row r="37" spans="1:6" x14ac:dyDescent="0.3">
      <c r="A37" s="92">
        <v>16</v>
      </c>
      <c r="B37" s="97">
        <v>16</v>
      </c>
      <c r="C37" s="124" t="str">
        <f>'Competitor Roster'!B18</f>
        <v>Andres</v>
      </c>
      <c r="D37" s="124" t="str">
        <f>'Competitor Roster'!C18</f>
        <v>Arevalo</v>
      </c>
      <c r="E37" s="77" t="s">
        <v>97</v>
      </c>
      <c r="F37" s="68">
        <v>3</v>
      </c>
    </row>
    <row r="38" spans="1:6" ht="15" thickBot="1" x14ac:dyDescent="0.35">
      <c r="A38" s="94">
        <v>16</v>
      </c>
      <c r="B38" s="96">
        <v>1</v>
      </c>
      <c r="C38" s="135" t="str">
        <f>'Competitor Roster'!B3</f>
        <v>Brian</v>
      </c>
      <c r="D38" s="135" t="str">
        <f>'Competitor Roster'!C3</f>
        <v>Santos</v>
      </c>
      <c r="E38" s="72" t="s">
        <v>96</v>
      </c>
      <c r="F38" s="87"/>
    </row>
    <row r="39" spans="1:6" ht="15" thickBot="1" x14ac:dyDescent="0.35">
      <c r="A39" s="144" t="s">
        <v>98</v>
      </c>
      <c r="B39" s="73"/>
      <c r="C39" s="24"/>
      <c r="D39" s="24"/>
      <c r="E39" s="70"/>
      <c r="F39" s="139"/>
    </row>
    <row r="40" spans="1:6" ht="15" thickBot="1" x14ac:dyDescent="0.35">
      <c r="A40" s="92">
        <v>17</v>
      </c>
      <c r="B40" s="97">
        <v>12</v>
      </c>
      <c r="C40" s="132" t="str">
        <f>VLOOKUP(B40,'Competitor Roster'!A:B,2,FALSE)</f>
        <v>Patrick</v>
      </c>
      <c r="D40" s="132" t="str">
        <f>VLOOKUP(C40,'Competitor Roster'!B:C,2,FALSE)</f>
        <v>Mckenzie</v>
      </c>
      <c r="E40" s="77" t="s">
        <v>99</v>
      </c>
      <c r="F40" s="68">
        <v>1</v>
      </c>
    </row>
    <row r="41" spans="1:6" ht="15" thickBot="1" x14ac:dyDescent="0.35">
      <c r="A41" s="94">
        <v>17</v>
      </c>
      <c r="B41" s="96">
        <v>5</v>
      </c>
      <c r="C41" s="132" t="str">
        <f>VLOOKUP(B41,'Competitor Roster'!A:B,2,FALSE)</f>
        <v>Joseph</v>
      </c>
      <c r="D41" s="132" t="str">
        <f>VLOOKUP(C41,'Competitor Roster'!B:C,2,FALSE)</f>
        <v>DiCeglie</v>
      </c>
      <c r="E41" s="72" t="s">
        <v>97</v>
      </c>
      <c r="F41" s="87">
        <v>2</v>
      </c>
    </row>
    <row r="42" spans="1:6" ht="15" thickBot="1" x14ac:dyDescent="0.35">
      <c r="A42" s="92">
        <v>18</v>
      </c>
      <c r="B42" s="97">
        <v>8</v>
      </c>
      <c r="C42" s="132" t="str">
        <f>VLOOKUP(B42,'Competitor Roster'!A:B,2,FALSE)</f>
        <v>Svyatoslav</v>
      </c>
      <c r="D42" s="132" t="str">
        <f>VLOOKUP(C42,'Competitor Roster'!B:C,2,FALSE)</f>
        <v>Popovich</v>
      </c>
      <c r="E42" s="77" t="s">
        <v>97</v>
      </c>
      <c r="F42" s="68">
        <v>2</v>
      </c>
    </row>
    <row r="43" spans="1:6" ht="15" thickBot="1" x14ac:dyDescent="0.35">
      <c r="A43" s="94">
        <v>18</v>
      </c>
      <c r="B43" s="96">
        <v>15</v>
      </c>
      <c r="C43" s="132" t="str">
        <f>VLOOKUP(B43,'Competitor Roster'!A:B,2,FALSE)</f>
        <v>Matthew</v>
      </c>
      <c r="D43" s="132" t="str">
        <f>VLOOKUP(C43,'Competitor Roster'!B:C,2,FALSE)</f>
        <v>Arbogast</v>
      </c>
      <c r="E43" s="72" t="s">
        <v>99</v>
      </c>
      <c r="F43" s="87">
        <v>1</v>
      </c>
    </row>
    <row r="44" spans="1:6" ht="15" thickBot="1" x14ac:dyDescent="0.35">
      <c r="A44" s="92">
        <v>19</v>
      </c>
      <c r="B44" s="97"/>
      <c r="C44" s="132" t="s">
        <v>94</v>
      </c>
      <c r="D44" s="132" t="str">
        <f>VLOOKUP(C44,'Competitor Roster'!B:C,2,FALSE)</f>
        <v>DiCeglie</v>
      </c>
      <c r="E44" s="77" t="s">
        <v>96</v>
      </c>
      <c r="F44" s="68"/>
    </row>
    <row r="45" spans="1:6" ht="15" thickBot="1" x14ac:dyDescent="0.35">
      <c r="A45" s="94">
        <v>19</v>
      </c>
      <c r="B45" s="96"/>
      <c r="C45" s="132" t="s">
        <v>95</v>
      </c>
      <c r="D45" s="132" t="str">
        <f>VLOOKUP(C45,'Competitor Roster'!B:C,2,FALSE)</f>
        <v>Popovich</v>
      </c>
      <c r="E45" s="72" t="s">
        <v>97</v>
      </c>
      <c r="F45" s="87">
        <v>3</v>
      </c>
    </row>
    <row r="46" spans="1:6" x14ac:dyDescent="0.3">
      <c r="B46"/>
      <c r="C46"/>
      <c r="D46"/>
      <c r="E46"/>
    </row>
    <row r="47" spans="1:6" x14ac:dyDescent="0.3">
      <c r="B47"/>
      <c r="C47"/>
      <c r="D47"/>
      <c r="E47"/>
    </row>
    <row r="48" spans="1:6" x14ac:dyDescent="0.3">
      <c r="B48"/>
      <c r="C48"/>
      <c r="D48"/>
      <c r="E48"/>
    </row>
    <row r="49" spans="2:5" x14ac:dyDescent="0.3">
      <c r="B49"/>
      <c r="C49"/>
      <c r="D49"/>
      <c r="E49"/>
    </row>
    <row r="50" spans="2:5" x14ac:dyDescent="0.3">
      <c r="B50"/>
      <c r="C50"/>
      <c r="D50"/>
      <c r="E50"/>
    </row>
    <row r="51" spans="2:5" x14ac:dyDescent="0.3">
      <c r="B51"/>
      <c r="C51"/>
      <c r="D51"/>
      <c r="E51"/>
    </row>
    <row r="52" spans="2:5" x14ac:dyDescent="0.3">
      <c r="B52"/>
      <c r="C52"/>
      <c r="D52"/>
      <c r="E52"/>
    </row>
    <row r="53" spans="2:5" x14ac:dyDescent="0.3">
      <c r="B53"/>
      <c r="C53"/>
      <c r="D53"/>
      <c r="E53"/>
    </row>
    <row r="54" spans="2:5" x14ac:dyDescent="0.3">
      <c r="B54"/>
      <c r="C54"/>
      <c r="D54"/>
      <c r="E54"/>
    </row>
    <row r="55" spans="2:5" x14ac:dyDescent="0.3">
      <c r="B55"/>
      <c r="C55"/>
      <c r="D55"/>
      <c r="E55"/>
    </row>
    <row r="56" spans="2:5" x14ac:dyDescent="0.3">
      <c r="B56"/>
      <c r="C56"/>
      <c r="D56"/>
      <c r="E56"/>
    </row>
    <row r="57" spans="2:5" x14ac:dyDescent="0.3">
      <c r="B57"/>
      <c r="C57"/>
      <c r="D57"/>
      <c r="E57"/>
    </row>
    <row r="58" spans="2:5" x14ac:dyDescent="0.3">
      <c r="B58"/>
      <c r="C58"/>
      <c r="D58"/>
      <c r="E58"/>
    </row>
    <row r="59" spans="2:5" x14ac:dyDescent="0.3">
      <c r="B59"/>
      <c r="C59"/>
      <c r="D59"/>
      <c r="E59"/>
    </row>
    <row r="60" spans="2:5" x14ac:dyDescent="0.3">
      <c r="B60"/>
      <c r="C60"/>
      <c r="D60"/>
      <c r="E60"/>
    </row>
    <row r="61" spans="2:5" x14ac:dyDescent="0.3">
      <c r="B61"/>
      <c r="C61"/>
      <c r="D61"/>
      <c r="E61"/>
    </row>
    <row r="62" spans="2:5" x14ac:dyDescent="0.3">
      <c r="B62"/>
      <c r="C62"/>
      <c r="D62"/>
      <c r="E62"/>
    </row>
    <row r="63" spans="2:5" x14ac:dyDescent="0.3">
      <c r="B63"/>
      <c r="C63"/>
      <c r="D63"/>
      <c r="E63"/>
    </row>
    <row r="64" spans="2:5" x14ac:dyDescent="0.3">
      <c r="B64"/>
      <c r="C64"/>
      <c r="D64"/>
      <c r="E64"/>
    </row>
    <row r="65" spans="2:5" x14ac:dyDescent="0.3">
      <c r="B65"/>
      <c r="C65"/>
      <c r="D65"/>
      <c r="E65"/>
    </row>
    <row r="66" spans="2:5" x14ac:dyDescent="0.3">
      <c r="B66"/>
      <c r="C66"/>
      <c r="D66"/>
      <c r="E66"/>
    </row>
    <row r="67" spans="2:5" x14ac:dyDescent="0.3">
      <c r="B67"/>
      <c r="C67"/>
      <c r="D67"/>
      <c r="E67"/>
    </row>
    <row r="68" spans="2:5" x14ac:dyDescent="0.3">
      <c r="B68"/>
      <c r="C68"/>
      <c r="D68"/>
      <c r="E68"/>
    </row>
    <row r="69" spans="2:5" x14ac:dyDescent="0.3">
      <c r="B69"/>
      <c r="C69"/>
      <c r="D69"/>
      <c r="E69"/>
    </row>
    <row r="70" spans="2:5" x14ac:dyDescent="0.3">
      <c r="B70"/>
      <c r="C70"/>
      <c r="D70"/>
      <c r="E70"/>
    </row>
    <row r="71" spans="2:5" x14ac:dyDescent="0.3">
      <c r="B71"/>
      <c r="C71"/>
      <c r="D71"/>
      <c r="E71"/>
    </row>
    <row r="72" spans="2:5" x14ac:dyDescent="0.3">
      <c r="B72"/>
      <c r="C72"/>
      <c r="D72"/>
      <c r="E7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Brian</v>
      </c>
      <c r="D4" s="24">
        <v>2</v>
      </c>
      <c r="E4" s="24" t="str">
        <f>VLOOKUP(D4,'Competitor Roster'!A:B,2,FALSE)</f>
        <v>Nate</v>
      </c>
      <c r="F4" s="62"/>
      <c r="G4" s="63">
        <v>3</v>
      </c>
      <c r="H4" s="63">
        <v>0</v>
      </c>
    </row>
    <row r="5" spans="1:8" x14ac:dyDescent="0.3">
      <c r="A5" s="41">
        <v>2</v>
      </c>
      <c r="B5" s="24">
        <v>3</v>
      </c>
      <c r="C5" s="24" t="str">
        <f>VLOOKUP(B5,'Competitor Roster'!A:B,2,FALSE)</f>
        <v>Eric</v>
      </c>
      <c r="D5" s="24">
        <v>4</v>
      </c>
      <c r="E5" s="24" t="str">
        <f>VLOOKUP(D5,'Competitor Roster'!A:B,2,FALSE)</f>
        <v>Adam</v>
      </c>
      <c r="F5" s="62"/>
      <c r="G5" s="63">
        <v>1</v>
      </c>
      <c r="H5" s="63">
        <v>2</v>
      </c>
    </row>
    <row r="6" spans="1:8" ht="15" thickBot="1" x14ac:dyDescent="0.35">
      <c r="A6" s="50">
        <v>3</v>
      </c>
      <c r="B6" s="43">
        <v>5</v>
      </c>
      <c r="C6" s="24" t="str">
        <f>VLOOKUP(B6,'Competitor Roster'!A:B,2,FALSE)</f>
        <v>Joseph</v>
      </c>
      <c r="D6" s="24">
        <v>6</v>
      </c>
      <c r="E6" s="24" t="str">
        <f>VLOOKUP(D6,'Competitor Roster'!A:B,2,FALSE)</f>
        <v>Zachary</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Brian</v>
      </c>
      <c r="D10" s="24">
        <v>6</v>
      </c>
      <c r="E10" s="24" t="str">
        <f>VLOOKUP(D10,'Competitor Roster'!A:B,2,FALSE)</f>
        <v>Zachary</v>
      </c>
      <c r="F10" s="62"/>
      <c r="G10" s="63">
        <v>1</v>
      </c>
      <c r="H10" s="63">
        <v>2</v>
      </c>
    </row>
    <row r="11" spans="1:8" x14ac:dyDescent="0.3">
      <c r="A11" s="41">
        <v>5</v>
      </c>
      <c r="B11" s="24">
        <v>2</v>
      </c>
      <c r="C11" s="24" t="str">
        <f>VLOOKUP(B11,'Competitor Roster'!A:B,2,FALSE)</f>
        <v>Nate</v>
      </c>
      <c r="D11" s="24">
        <v>3</v>
      </c>
      <c r="E11" s="24" t="str">
        <f>VLOOKUP(D11,'Competitor Roster'!A:B,2,FALSE)</f>
        <v>Eric</v>
      </c>
      <c r="F11" s="62"/>
      <c r="G11" s="63">
        <v>1</v>
      </c>
      <c r="H11" s="63">
        <v>2</v>
      </c>
    </row>
    <row r="12" spans="1:8" ht="15" thickBot="1" x14ac:dyDescent="0.35">
      <c r="A12" s="50">
        <v>6</v>
      </c>
      <c r="B12" s="43">
        <v>4</v>
      </c>
      <c r="C12" s="43" t="str">
        <f>VLOOKUP(B12,'Competitor Roster'!A:B,2,FALSE)</f>
        <v>Adam</v>
      </c>
      <c r="D12" s="43">
        <v>5</v>
      </c>
      <c r="E12" s="43" t="str">
        <f>VLOOKUP(D12,'Competitor Roster'!A:B,2,FALSE)</f>
        <v>Joseph</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Brian</v>
      </c>
      <c r="C3" s="24" t="str">
        <f>VLOOKUP(B3,'Competitor Roster'!B:D,2,FALSE)</f>
        <v>Santos</v>
      </c>
      <c r="D3" s="69" t="str">
        <f>VLOOKUP(A3,'Rounds of 16 athletes'!B:F,4,FALSE)</f>
        <v>0</v>
      </c>
      <c r="E3" s="69" t="str">
        <f>VLOOKUP(A3,'Rounds of 16 athletes'!B:F,4,FALSE)</f>
        <v>0</v>
      </c>
      <c r="F3" s="65"/>
      <c r="G3" s="65"/>
    </row>
    <row r="4" spans="1:7" x14ac:dyDescent="0.3">
      <c r="A4">
        <v>2</v>
      </c>
      <c r="B4" s="24" t="str">
        <f>VLOOKUP(A4,'Competitor Roster'!A:B,2,FALSE)</f>
        <v>Nate</v>
      </c>
      <c r="C4" s="24" t="str">
        <f>VLOOKUP(B4,'Competitor Roster'!B:D,2,FALSE)</f>
        <v>Bohart (T)</v>
      </c>
      <c r="D4" s="69">
        <f>VLOOKUP(A4,'Rounds of 16 athletes'!B:F,4,FALSE)</f>
        <v>2</v>
      </c>
      <c r="E4" s="69">
        <f>VLOOKUP(A4,'Rounds of 16 athletes'!B:F,4,FALSE)</f>
        <v>2</v>
      </c>
      <c r="F4" s="65"/>
      <c r="G4" s="65"/>
    </row>
    <row r="5" spans="1:7" x14ac:dyDescent="0.3">
      <c r="A5">
        <v>3</v>
      </c>
      <c r="B5" s="24" t="str">
        <f>VLOOKUP(A5,'Competitor Roster'!A:B,2,FALSE)</f>
        <v>Eric</v>
      </c>
      <c r="C5" s="24" t="str">
        <f>VLOOKUP(B5,'Competitor Roster'!B:D,2,FALSE)</f>
        <v>Brewster</v>
      </c>
      <c r="D5" s="69" t="str">
        <f>VLOOKUP(A5,'Rounds of 16 athletes'!B:F,4,FALSE)</f>
        <v>0</v>
      </c>
      <c r="E5" s="69" t="str">
        <f>VLOOKUP(A5,'Rounds of 16 athletes'!B:F,4,FALSE)</f>
        <v>0</v>
      </c>
      <c r="F5" s="65"/>
      <c r="G5" s="65"/>
    </row>
    <row r="6" spans="1:7" x14ac:dyDescent="0.3">
      <c r="A6">
        <v>4</v>
      </c>
      <c r="B6" s="24" t="str">
        <f>VLOOKUP(A6,'Competitor Roster'!A:B,2,FALSE)</f>
        <v>Adam</v>
      </c>
      <c r="C6" s="24" t="str">
        <f>VLOOKUP(B6,'Competitor Roster'!B:D,2,FALSE)</f>
        <v>Pix</v>
      </c>
      <c r="D6" s="69" t="str">
        <f>VLOOKUP(A6,'Rounds of 16 athletes'!B:F,4,FALSE)</f>
        <v>2</v>
      </c>
      <c r="E6" s="69" t="str">
        <f>VLOOKUP(A6,'Rounds of 16 athletes'!B:F,4,FALSE)</f>
        <v>2</v>
      </c>
      <c r="F6" s="65"/>
      <c r="G6" s="65"/>
    </row>
    <row r="7" spans="1:7" x14ac:dyDescent="0.3">
      <c r="A7">
        <v>5</v>
      </c>
      <c r="B7" s="24" t="str">
        <f>VLOOKUP(A7,'Competitor Roster'!A:B,2,FALSE)</f>
        <v>Joseph</v>
      </c>
      <c r="C7" s="24" t="str">
        <f>VLOOKUP(B7,'Competitor Roster'!B:D,2,FALSE)</f>
        <v>DiCeglie</v>
      </c>
      <c r="D7" s="69" t="str">
        <f>VLOOKUP(A7,'Rounds of 16 athletes'!B:F,4,FALSE)</f>
        <v>2</v>
      </c>
      <c r="E7" s="69" t="str">
        <f>VLOOKUP(A7,'Rounds of 16 athletes'!B:F,4,FALSE)</f>
        <v>2</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16 athletes</vt:lpstr>
      <vt:lpstr>Rounds</vt:lpstr>
      <vt:lpstr>Score Sheet</vt:lpstr>
      <vt:lpstr>Score Sheet (2)</vt:lpstr>
      <vt:lpstr>SCORE</vt:lpstr>
      <vt:lpstr>'Competitor Roster'!Print_Area</vt:lpstr>
      <vt:lpstr>'Heavy Weight Men'!Print_Area</vt:lpstr>
      <vt:lpstr>'Rounds of 16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2019-12-09T00:57:48Z</cp:lastPrinted>
  <dcterms:created xsi:type="dcterms:W3CDTF">2012-12-13T18:30:16Z</dcterms:created>
  <dcterms:modified xsi:type="dcterms:W3CDTF">2019-12-10T20:38:44Z</dcterms:modified>
</cp:coreProperties>
</file>